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<sst xmlns="http://schemas.openxmlformats.org/spreadsheetml/2006/main" count="68" uniqueCount="68">
  <si>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</si>
  <si>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</si>
  <si>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</si>
  <si>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</si>
  <si>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</si>
  <si>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</si>
  <si>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</si>
  <si>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</si>
  <si>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</si>
  <si>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</si>
  <si>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</si>
  <si>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</si>
  <si>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</si>
  <si>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</si>
  <si>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</si>
  <si>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</si>
  <si>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</si>
  <si>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</si>
  <si>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</si>
  <si>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</si>
  <si>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</si>
  <si>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</si>
  <si>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</si>
  <si>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</si>
  <si>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</si>
  <si>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</si>
  <si>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</si>
  <si>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</si>
  <si>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</si>
  <si>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</si>
  <si>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</si>
  <si>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</si>
  <si>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</si>
  <si>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</si>
  <si>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</si>
  <si>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</si>
  <si>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</si>
  <si>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</si>
  <si>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</si>
  <si>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</si>
  <si>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</si>
  <si>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</si>
  <si>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</si>
  <si>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</si>
  <si>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</si>
  <si>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</si>
  <si>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</si>
  <si>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</si>
  <si>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</si>
  <si>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</si>
  <si>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</si>
  <si>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</si>
  <si>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</si>
  <si>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</si>
  <si>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</si>
  <si>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</si>
  <si>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</si>
  <si>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</si>
  <si>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№№</t>
  </si>
  <si>
    <t xml:space="preserve">      в тому числі </t>
  </si>
  <si>
    <t xml:space="preserve">        ОУНБ</t>
  </si>
  <si>
    <t xml:space="preserve"> місцевості</t>
  </si>
  <si>
    <t xml:space="preserve"> в т.ч. у сільській </t>
  </si>
  <si>
    <t>публічні  бібліотеки</t>
  </si>
  <si>
    <r>
      <t>Обертаність</t>
    </r>
    <r>
      <rPr>
        <sz val="6"/>
        <rFont val="Arial Cyr"/>
        <family val="2"/>
      </rPr>
      <t xml:space="preserve">                             </t>
    </r>
  </si>
  <si>
    <t>Таблиця 16</t>
  </si>
  <si>
    <t>Бібліотеки</t>
  </si>
  <si>
    <t>системи МКіМ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</si>
</sst>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0" fillId="2" borderId="0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8" xfId="0" applyFont="1" applyBorder="1" applyAlignment="1">
      <alignment horizontal="center"/>
    </xf>
    <xf numFmtId="172" fontId="4" fillId="0" borderId="1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5" xfId="0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B25">
      <selection activeCell="W38" sqref="W38"/>
    </sheetView>
  </sheetViews>
  <sheetFormatPr defaultColWidth="9.59765625" defaultRowHeight="8.25"/>
  <cols>
    <col min="1" max="1" width="7.796875" style="0" customWidth="1"/>
    <col min="2" max="2" width="28.796875" style="0" customWidth="1"/>
    <col min="3" max="3" width="14.19921875" style="0" customWidth="1"/>
    <col min="4" max="4" width="16.19921875" style="0" customWidth="1"/>
    <col min="5" max="5" width="11.796875" style="0" customWidth="1"/>
    <col min="6" max="6" width="12" style="0" customWidth="1"/>
    <col min="7" max="7" width="15" style="0" customWidth="1"/>
    <col min="8" max="8" width="11" style="0" customWidth="1"/>
    <col min="9" max="9" width="13.19921875" style="0" customWidth="1"/>
    <col min="10" max="10" width="15.19921875" style="0" customWidth="1"/>
    <col min="11" max="11" width="0.19921875" style="0" hidden="1" customWidth="1"/>
    <col min="12" max="12" width="9.796875" style="0" hidden="1" customWidth="1"/>
    <col min="13" max="13" width="10.796875" style="0" hidden="1" customWidth="1"/>
    <col min="14" max="19" width="9.19921875" style="0" hidden="1" customWidth="1"/>
    <col min="20" max="20" width="9.796875" style="0" hidden="1" customWidth="1"/>
    <col min="21" max="22" width="9.19921875" style="0" hidden="1" customWidth="1"/>
    <col min="23" max="23" width="11.19921875" style="0" customWidth="1"/>
    <col min="24" max="24" width="10.796875" style="0" hidden="1" customWidth="1"/>
    <col min="25" max="25" width="11.19921875" style="0" hidden="1" customWidth="1"/>
    <col min="26" max="31" width="9.19921875" style="0" hidden="1" customWidth="1"/>
    <col min="32" max="32" width="12.796875" style="0" customWidth="1"/>
    <col min="33" max="36" width="9.19921875" style="0" hidden="1" customWidth="1"/>
  </cols>
  <sheetData>
    <row r="1" spans="2:13" ht="15.75">
      <c r="B1" s="6"/>
      <c r="C1" s="11" t="s">
        <v>64</v>
      </c>
      <c r="D1" s="6"/>
      <c r="E1" s="6"/>
      <c r="F1" s="6"/>
      <c r="G1" s="6"/>
      <c r="H1" s="6"/>
      <c r="I1" s="40" t="s">
        <v>65</v>
      </c>
      <c r="J1" s="6"/>
      <c r="K1" s="8"/>
      <c r="L1" s="8"/>
      <c r="M1" s="1"/>
    </row>
    <row r="2" spans="2:13" ht="15.75">
      <c r="B2" s="8"/>
      <c r="C2" s="29"/>
      <c r="D2" s="9"/>
      <c r="E2" s="6"/>
      <c r="F2" s="6"/>
      <c r="G2" s="7"/>
      <c r="H2" s="6"/>
      <c r="I2" s="6"/>
      <c r="J2" s="6"/>
      <c r="K2" s="8"/>
      <c r="L2" s="8"/>
      <c r="M2" s="1"/>
    </row>
    <row r="3" spans="1:13" ht="11.25">
      <c r="A3" s="20" t="s">
        <v>58</v>
      </c>
      <c r="B3" s="36" t="s">
        <v>0</v>
      </c>
      <c r="C3" s="46" t="s">
        <v>66</v>
      </c>
      <c r="D3" s="45"/>
      <c r="E3" s="14"/>
      <c r="F3" s="15"/>
      <c r="G3" s="15" t="s">
        <v>59</v>
      </c>
      <c r="H3" s="15"/>
      <c r="I3" s="44"/>
      <c r="J3" s="45"/>
      <c r="K3" s="8"/>
      <c r="L3" s="8"/>
      <c r="M3" s="1"/>
    </row>
    <row r="4" spans="1:23" ht="11.25">
      <c r="A4" s="18" t="s">
        <v>1</v>
      </c>
      <c r="B4" s="28" t="s">
        <v>2</v>
      </c>
      <c r="C4" s="47" t="s">
        <v>67</v>
      </c>
      <c r="D4" s="49"/>
      <c r="E4" s="16" t="s">
        <v>60</v>
      </c>
      <c r="F4" s="17"/>
      <c r="G4" s="16" t="s">
        <v>63</v>
      </c>
      <c r="H4" s="27"/>
      <c r="I4" s="46" t="s">
        <v>62</v>
      </c>
      <c r="J4" s="44"/>
      <c r="K4" s="44"/>
      <c r="L4" s="44"/>
      <c r="M4" s="45"/>
      <c r="W4" s="41"/>
    </row>
    <row r="5" spans="1:23" ht="11.25">
      <c r="A5" s="18"/>
      <c r="B5" s="13"/>
      <c r="C5" s="19"/>
      <c r="D5" s="20"/>
      <c r="E5" s="20"/>
      <c r="F5" s="13"/>
      <c r="G5" s="20"/>
      <c r="H5" s="12"/>
      <c r="I5" s="47" t="s">
        <v>61</v>
      </c>
      <c r="J5" s="48"/>
      <c r="K5" s="32"/>
      <c r="L5" s="32"/>
      <c r="M5" s="33"/>
      <c r="W5" s="41"/>
    </row>
    <row r="6" spans="1:13" ht="11.25">
      <c r="A6" s="21"/>
      <c r="B6" s="39"/>
      <c r="C6" s="22">
        <v>2000</v>
      </c>
      <c r="D6" s="22">
        <v>2001</v>
      </c>
      <c r="E6" s="23">
        <v>2000</v>
      </c>
      <c r="F6" s="23">
        <v>2001</v>
      </c>
      <c r="G6" s="23">
        <v>2000</v>
      </c>
      <c r="H6" s="23">
        <v>2001</v>
      </c>
      <c r="I6" s="22">
        <v>2000</v>
      </c>
      <c r="J6" s="22">
        <v>2001</v>
      </c>
      <c r="K6" s="8"/>
      <c r="L6" s="8"/>
      <c r="M6" s="1"/>
    </row>
    <row r="7" spans="1:26" ht="11.25">
      <c r="A7" s="18" t="s">
        <v>3</v>
      </c>
      <c r="B7" s="20" t="s">
        <v>4</v>
      </c>
      <c r="C7" s="24">
        <v>0.63</v>
      </c>
      <c r="D7" s="31">
        <v>0.7</v>
      </c>
      <c r="E7" s="24">
        <v>0.9</v>
      </c>
      <c r="F7" s="31">
        <v>0.9</v>
      </c>
      <c r="G7" s="24">
        <v>0.61</v>
      </c>
      <c r="H7" s="31">
        <v>0.6</v>
      </c>
      <c r="I7" s="25">
        <v>0.48</v>
      </c>
      <c r="J7" s="19">
        <v>0.5</v>
      </c>
      <c r="K7" s="2"/>
      <c r="L7" s="5"/>
      <c r="M7" s="30"/>
      <c r="N7" s="3"/>
      <c r="P7" s="4"/>
      <c r="Q7" s="4"/>
      <c r="R7" s="3"/>
      <c r="T7" s="4"/>
      <c r="U7" s="5"/>
      <c r="V7" s="3"/>
      <c r="X7" s="4"/>
      <c r="Y7" s="4"/>
      <c r="Z7" s="3"/>
    </row>
    <row r="8" spans="1:26" ht="11.25">
      <c r="A8" s="18" t="s">
        <v>5</v>
      </c>
      <c r="B8" s="18" t="s">
        <v>6</v>
      </c>
      <c r="C8" s="24">
        <v>0.94</v>
      </c>
      <c r="D8" s="24">
        <v>1</v>
      </c>
      <c r="E8" s="24">
        <v>0.98</v>
      </c>
      <c r="F8" s="24">
        <v>1</v>
      </c>
      <c r="G8" s="26">
        <v>0.9</v>
      </c>
      <c r="H8" s="24">
        <v>0.9</v>
      </c>
      <c r="I8" s="25">
        <v>0.68</v>
      </c>
      <c r="J8" s="37">
        <v>0.7</v>
      </c>
      <c r="K8" s="2"/>
      <c r="L8" s="5"/>
      <c r="M8" s="30"/>
      <c r="N8" s="3"/>
      <c r="P8" s="4"/>
      <c r="Q8" s="4"/>
      <c r="R8" s="3"/>
      <c r="T8" s="4"/>
      <c r="U8" s="5"/>
      <c r="V8" s="3"/>
      <c r="X8" s="4"/>
      <c r="Y8" s="4"/>
      <c r="Z8" s="3"/>
    </row>
    <row r="9" spans="1:26" ht="11.25">
      <c r="A9" s="18" t="s">
        <v>7</v>
      </c>
      <c r="B9" s="18" t="s">
        <v>8</v>
      </c>
      <c r="C9" s="26">
        <v>0.9</v>
      </c>
      <c r="D9" s="31">
        <v>0.9</v>
      </c>
      <c r="E9" s="24">
        <v>0.5</v>
      </c>
      <c r="F9" s="24">
        <v>0.5</v>
      </c>
      <c r="G9" s="24">
        <v>0.96</v>
      </c>
      <c r="H9" s="24">
        <v>1</v>
      </c>
      <c r="I9" s="25">
        <v>0.75</v>
      </c>
      <c r="J9" s="37">
        <f>3906.87/5096.71</f>
        <v>0.7665474394266105</v>
      </c>
      <c r="K9" s="2"/>
      <c r="L9" s="5"/>
      <c r="M9" s="30"/>
      <c r="N9" s="3"/>
      <c r="P9" s="4"/>
      <c r="Q9" s="4"/>
      <c r="R9" s="3"/>
      <c r="T9" s="5"/>
      <c r="U9" s="5"/>
      <c r="V9" s="3"/>
      <c r="X9" s="4"/>
      <c r="Y9" s="4"/>
      <c r="Z9" s="3"/>
    </row>
    <row r="10" spans="1:26" ht="11.25">
      <c r="A10" s="18" t="s">
        <v>9</v>
      </c>
      <c r="B10" s="18" t="s">
        <v>10</v>
      </c>
      <c r="C10" s="24">
        <v>1.21</v>
      </c>
      <c r="D10" s="31">
        <v>1.2</v>
      </c>
      <c r="E10" s="26">
        <v>0.7</v>
      </c>
      <c r="F10" s="24">
        <v>0.7</v>
      </c>
      <c r="G10" s="24">
        <v>1.25</v>
      </c>
      <c r="H10" s="24">
        <v>1.2</v>
      </c>
      <c r="I10" s="25">
        <v>0.85</v>
      </c>
      <c r="J10" s="37">
        <f>3975.19/5143</f>
        <v>0.7729321407738674</v>
      </c>
      <c r="K10" s="2"/>
      <c r="L10" s="5"/>
      <c r="M10" s="30"/>
      <c r="N10" s="3"/>
      <c r="P10" s="4"/>
      <c r="Q10" s="4"/>
      <c r="R10" s="3"/>
      <c r="T10" s="10"/>
      <c r="U10" s="5"/>
      <c r="V10" s="3"/>
      <c r="X10" s="4"/>
      <c r="Y10" s="4"/>
      <c r="Z10" s="3"/>
    </row>
    <row r="11" spans="1:26" ht="11.25">
      <c r="A11" s="18" t="s">
        <v>11</v>
      </c>
      <c r="B11" s="18" t="s">
        <v>12</v>
      </c>
      <c r="C11" s="24">
        <v>0.93</v>
      </c>
      <c r="D11" s="31">
        <v>0.9</v>
      </c>
      <c r="E11" s="24">
        <v>1.1</v>
      </c>
      <c r="F11" s="24">
        <v>1</v>
      </c>
      <c r="G11" s="26">
        <v>0.89</v>
      </c>
      <c r="H11" s="24">
        <v>0.9</v>
      </c>
      <c r="I11" s="25">
        <v>0.71</v>
      </c>
      <c r="J11" s="37">
        <f>5192.02/7377.28</f>
        <v>0.7037851349006681</v>
      </c>
      <c r="K11" s="2"/>
      <c r="L11" s="5"/>
      <c r="M11" s="30"/>
      <c r="N11" s="3"/>
      <c r="P11" s="4"/>
      <c r="Q11" s="4"/>
      <c r="R11" s="3"/>
      <c r="T11" s="5"/>
      <c r="U11" s="5"/>
      <c r="V11" s="3"/>
      <c r="X11" s="4"/>
      <c r="Y11" s="4"/>
      <c r="Z11" s="3"/>
    </row>
    <row r="12" spans="1:26" ht="11.25">
      <c r="A12" s="18" t="s">
        <v>13</v>
      </c>
      <c r="B12" s="18" t="s">
        <v>14</v>
      </c>
      <c r="C12" s="24">
        <v>1.37</v>
      </c>
      <c r="D12" s="31">
        <v>1.4</v>
      </c>
      <c r="E12" s="24">
        <v>0.98</v>
      </c>
      <c r="F12" s="24">
        <v>1</v>
      </c>
      <c r="G12" s="24">
        <v>1.38</v>
      </c>
      <c r="H12" s="24">
        <v>1.4</v>
      </c>
      <c r="I12" s="25">
        <v>1.36</v>
      </c>
      <c r="J12" s="37">
        <f>6361.5/4423.43</f>
        <v>1.438137373034048</v>
      </c>
      <c r="K12" s="2"/>
      <c r="L12" s="5"/>
      <c r="M12" s="30"/>
      <c r="N12" s="3"/>
      <c r="P12" s="4"/>
      <c r="Q12" s="4"/>
      <c r="R12" s="3"/>
      <c r="T12" s="4"/>
      <c r="U12" s="5"/>
      <c r="V12" s="3"/>
      <c r="X12" s="4"/>
      <c r="Y12" s="4"/>
      <c r="Z12" s="3"/>
    </row>
    <row r="13" spans="1:26" ht="11.25">
      <c r="A13" s="18" t="s">
        <v>15</v>
      </c>
      <c r="B13" s="18" t="s">
        <v>16</v>
      </c>
      <c r="C13" s="24">
        <v>1.45</v>
      </c>
      <c r="D13" s="31">
        <v>1.5</v>
      </c>
      <c r="E13" s="24">
        <v>0.83</v>
      </c>
      <c r="F13" s="24">
        <v>0.8</v>
      </c>
      <c r="G13" s="24">
        <v>1.57</v>
      </c>
      <c r="H13" s="24">
        <v>1.6</v>
      </c>
      <c r="I13" s="25">
        <v>1.32</v>
      </c>
      <c r="J13" s="37">
        <f>5190.64/3946.48</f>
        <v>1.3152581541018833</v>
      </c>
      <c r="K13" s="2"/>
      <c r="L13" s="5"/>
      <c r="M13" s="30"/>
      <c r="N13" s="3"/>
      <c r="P13" s="4"/>
      <c r="Q13" s="4"/>
      <c r="R13" s="3"/>
      <c r="T13" s="4"/>
      <c r="U13" s="5"/>
      <c r="V13" s="3"/>
      <c r="X13" s="4"/>
      <c r="Y13" s="4"/>
      <c r="Z13" s="3"/>
    </row>
    <row r="14" spans="1:26" ht="11.25">
      <c r="A14" s="18" t="s">
        <v>17</v>
      </c>
      <c r="B14" s="18" t="s">
        <v>18</v>
      </c>
      <c r="C14" s="24">
        <v>1.25</v>
      </c>
      <c r="D14" s="31">
        <v>1.3</v>
      </c>
      <c r="E14" s="24">
        <v>0.79</v>
      </c>
      <c r="F14" s="24">
        <v>0.9</v>
      </c>
      <c r="G14" s="24">
        <v>1.26</v>
      </c>
      <c r="H14" s="24">
        <v>1.3</v>
      </c>
      <c r="I14" s="25">
        <v>1.14</v>
      </c>
      <c r="J14" s="37">
        <f>6413.28/5574.89</f>
        <v>1.150386823775895</v>
      </c>
      <c r="K14" s="2"/>
      <c r="L14" s="5"/>
      <c r="M14" s="30"/>
      <c r="N14" s="3"/>
      <c r="P14" s="4"/>
      <c r="Q14" s="4"/>
      <c r="R14" s="3"/>
      <c r="T14" s="4"/>
      <c r="U14" s="5"/>
      <c r="V14" s="3"/>
      <c r="X14" s="4"/>
      <c r="Y14" s="4"/>
      <c r="Z14" s="3"/>
    </row>
    <row r="15" spans="1:26" ht="11.25">
      <c r="A15" s="18" t="s">
        <v>19</v>
      </c>
      <c r="B15" s="18" t="s">
        <v>20</v>
      </c>
      <c r="C15" s="24">
        <v>1.17</v>
      </c>
      <c r="D15" s="31">
        <v>1.2</v>
      </c>
      <c r="E15" s="24">
        <v>0</v>
      </c>
      <c r="F15" s="24">
        <v>0</v>
      </c>
      <c r="G15" s="24">
        <v>1.17</v>
      </c>
      <c r="H15" s="24">
        <v>1.2</v>
      </c>
      <c r="I15" s="25">
        <v>0.93</v>
      </c>
      <c r="J15" s="37">
        <f>6894.32/7338.56</f>
        <v>0.9394649631535341</v>
      </c>
      <c r="K15" s="2"/>
      <c r="L15" s="5"/>
      <c r="M15" s="30"/>
      <c r="N15" s="3"/>
      <c r="P15" s="4"/>
      <c r="Q15" s="4"/>
      <c r="R15" s="3"/>
      <c r="T15" s="4"/>
      <c r="U15" s="5"/>
      <c r="V15" s="3"/>
      <c r="X15" s="4"/>
      <c r="Y15" s="4"/>
      <c r="Z15" s="3"/>
    </row>
    <row r="16" spans="1:26" ht="11.25">
      <c r="A16" s="18" t="s">
        <v>21</v>
      </c>
      <c r="B16" s="18" t="s">
        <v>22</v>
      </c>
      <c r="C16" s="24">
        <v>1</v>
      </c>
      <c r="D16" s="24">
        <v>1.1</v>
      </c>
      <c r="E16" s="24">
        <v>0.95</v>
      </c>
      <c r="F16" s="24">
        <v>0.8</v>
      </c>
      <c r="G16" s="26">
        <v>1</v>
      </c>
      <c r="H16" s="24">
        <v>1.1</v>
      </c>
      <c r="I16" s="25">
        <v>0.79</v>
      </c>
      <c r="J16" s="37">
        <f>4237.7/4944.08</f>
        <v>0.8571260982831993</v>
      </c>
      <c r="K16" s="2"/>
      <c r="L16" s="5"/>
      <c r="M16" s="30"/>
      <c r="N16" s="3"/>
      <c r="P16" s="4"/>
      <c r="Q16" s="4"/>
      <c r="R16" s="3"/>
      <c r="T16" s="4"/>
      <c r="U16" s="4"/>
      <c r="V16" s="3"/>
      <c r="X16" s="4"/>
      <c r="Y16" s="4"/>
      <c r="Z16" s="3"/>
    </row>
    <row r="17" spans="1:26" ht="11.25">
      <c r="A17" s="18" t="s">
        <v>23</v>
      </c>
      <c r="B17" s="18" t="s">
        <v>24</v>
      </c>
      <c r="C17" s="24">
        <v>1.11</v>
      </c>
      <c r="D17" s="24">
        <v>1.1</v>
      </c>
      <c r="E17" s="24">
        <v>0.72</v>
      </c>
      <c r="F17" s="24">
        <v>0.7</v>
      </c>
      <c r="G17" s="24">
        <v>1.13</v>
      </c>
      <c r="H17" s="24">
        <v>1.2</v>
      </c>
      <c r="I17" s="25">
        <v>1.06</v>
      </c>
      <c r="J17" s="37">
        <f>5898.24/5390.1</f>
        <v>1.0942728335281349</v>
      </c>
      <c r="K17" s="2"/>
      <c r="L17" s="5"/>
      <c r="M17" s="30"/>
      <c r="N17" s="3"/>
      <c r="P17" s="4"/>
      <c r="Q17" s="4"/>
      <c r="R17" s="3"/>
      <c r="T17" s="4"/>
      <c r="U17" s="4"/>
      <c r="V17" s="3"/>
      <c r="X17" s="4"/>
      <c r="Y17" s="4"/>
      <c r="Z17" s="3"/>
    </row>
    <row r="18" spans="1:26" ht="11.25">
      <c r="A18" s="18" t="s">
        <v>25</v>
      </c>
      <c r="B18" s="18" t="s">
        <v>26</v>
      </c>
      <c r="C18" s="24">
        <v>1.27</v>
      </c>
      <c r="D18" s="24">
        <v>1.3</v>
      </c>
      <c r="E18" s="24">
        <v>0.75</v>
      </c>
      <c r="F18" s="24">
        <v>0.7</v>
      </c>
      <c r="G18" s="24">
        <v>1.31</v>
      </c>
      <c r="H18" s="24">
        <v>1.3</v>
      </c>
      <c r="I18" s="25">
        <v>1.03</v>
      </c>
      <c r="J18" s="37">
        <f>3505.33/3365.48</f>
        <v>1.0415542508052342</v>
      </c>
      <c r="K18" s="2"/>
      <c r="L18" s="5"/>
      <c r="M18" s="30"/>
      <c r="N18" s="3"/>
      <c r="P18" s="4"/>
      <c r="Q18" s="4"/>
      <c r="R18" s="3"/>
      <c r="T18" s="4"/>
      <c r="U18" s="4"/>
      <c r="V18" s="3"/>
      <c r="X18" s="4"/>
      <c r="Y18" s="4"/>
      <c r="Z18" s="3"/>
    </row>
    <row r="19" spans="1:26" ht="11.25">
      <c r="A19" s="18" t="s">
        <v>27</v>
      </c>
      <c r="B19" s="18" t="s">
        <v>28</v>
      </c>
      <c r="C19" s="24">
        <v>1.39</v>
      </c>
      <c r="D19" s="24">
        <v>1.4</v>
      </c>
      <c r="E19" s="24">
        <v>0.25</v>
      </c>
      <c r="F19" s="24">
        <v>0.1</v>
      </c>
      <c r="G19" s="24">
        <v>1.44</v>
      </c>
      <c r="H19" s="24">
        <v>1.5</v>
      </c>
      <c r="I19" s="25">
        <v>1.39</v>
      </c>
      <c r="J19" s="37">
        <f>10288.26/7234.06</f>
        <v>1.4221972170537707</v>
      </c>
      <c r="K19" s="2"/>
      <c r="L19" s="5"/>
      <c r="M19" s="30"/>
      <c r="N19" s="3"/>
      <c r="P19" s="4"/>
      <c r="Q19" s="4"/>
      <c r="R19" s="3"/>
      <c r="T19" s="4"/>
      <c r="U19" s="4"/>
      <c r="V19" s="3"/>
      <c r="X19" s="4"/>
      <c r="Y19" s="4"/>
      <c r="Z19" s="3"/>
    </row>
    <row r="20" spans="1:26" ht="11.25">
      <c r="A20" s="18" t="s">
        <v>29</v>
      </c>
      <c r="B20" s="18" t="s">
        <v>30</v>
      </c>
      <c r="C20" s="24">
        <v>0.82</v>
      </c>
      <c r="D20" s="24">
        <v>0.9</v>
      </c>
      <c r="E20" s="24">
        <v>0.31</v>
      </c>
      <c r="F20" s="24">
        <v>0.3</v>
      </c>
      <c r="G20" s="24">
        <v>0.97</v>
      </c>
      <c r="H20" s="24">
        <v>1.1</v>
      </c>
      <c r="I20" s="25">
        <v>0.66</v>
      </c>
      <c r="J20" s="37">
        <f>3028.88/3858.76</f>
        <v>0.7849360934600752</v>
      </c>
      <c r="K20" s="2"/>
      <c r="L20" s="5"/>
      <c r="M20" s="30"/>
      <c r="N20" s="3"/>
      <c r="P20" s="4"/>
      <c r="Q20" s="4"/>
      <c r="R20" s="3"/>
      <c r="T20" s="4"/>
      <c r="U20" s="4"/>
      <c r="V20" s="3"/>
      <c r="X20" s="4"/>
      <c r="Y20" s="4"/>
      <c r="Z20" s="3"/>
    </row>
    <row r="21" spans="1:26" ht="11.25">
      <c r="A21" s="18" t="s">
        <v>31</v>
      </c>
      <c r="B21" s="18" t="s">
        <v>32</v>
      </c>
      <c r="C21" s="24">
        <v>0.93</v>
      </c>
      <c r="D21" s="24">
        <v>0.9</v>
      </c>
      <c r="E21" s="24">
        <v>0.6</v>
      </c>
      <c r="F21" s="24">
        <v>0.6</v>
      </c>
      <c r="G21" s="24">
        <v>0.95</v>
      </c>
      <c r="H21" s="24">
        <v>1</v>
      </c>
      <c r="I21" s="25">
        <v>0.65</v>
      </c>
      <c r="J21" s="37">
        <f>5973.8/8949.85</f>
        <v>0.6674748738805678</v>
      </c>
      <c r="K21" s="2"/>
      <c r="L21" s="5"/>
      <c r="M21" s="30"/>
      <c r="N21" s="3"/>
      <c r="P21" s="4"/>
      <c r="Q21" s="4"/>
      <c r="R21" s="3"/>
      <c r="T21" s="4"/>
      <c r="U21" s="4"/>
      <c r="V21" s="3"/>
      <c r="X21" s="4"/>
      <c r="Y21" s="4"/>
      <c r="Z21" s="3"/>
    </row>
    <row r="22" spans="1:26" ht="11.25">
      <c r="A22" s="18" t="s">
        <v>33</v>
      </c>
      <c r="B22" s="18" t="s">
        <v>34</v>
      </c>
      <c r="C22" s="24">
        <v>1.13</v>
      </c>
      <c r="D22" s="24">
        <v>1.1</v>
      </c>
      <c r="E22" s="24">
        <v>1.18</v>
      </c>
      <c r="F22" s="24">
        <v>1.2</v>
      </c>
      <c r="G22" s="24">
        <v>1.11</v>
      </c>
      <c r="H22" s="24">
        <v>1.1</v>
      </c>
      <c r="I22" s="25">
        <v>0.79</v>
      </c>
      <c r="J22" s="37">
        <f>6342.46/8010.98</f>
        <v>0.7917208631153742</v>
      </c>
      <c r="K22" s="2"/>
      <c r="L22" s="5"/>
      <c r="M22" s="30"/>
      <c r="N22" s="3"/>
      <c r="P22" s="4"/>
      <c r="Q22" s="4"/>
      <c r="R22" s="3"/>
      <c r="T22" s="4"/>
      <c r="U22" s="4"/>
      <c r="V22" s="3"/>
      <c r="X22" s="4"/>
      <c r="Y22" s="4"/>
      <c r="Z22" s="3"/>
    </row>
    <row r="23" spans="1:26" ht="11.25">
      <c r="A23" s="18" t="s">
        <v>35</v>
      </c>
      <c r="B23" s="18" t="s">
        <v>36</v>
      </c>
      <c r="C23" s="24">
        <v>1.04</v>
      </c>
      <c r="D23" s="24">
        <v>0.9</v>
      </c>
      <c r="E23" s="24">
        <v>1.21</v>
      </c>
      <c r="F23" s="24">
        <v>1.2</v>
      </c>
      <c r="G23" s="24">
        <v>0.99</v>
      </c>
      <c r="H23" s="24">
        <v>1</v>
      </c>
      <c r="I23" s="25">
        <v>0.83</v>
      </c>
      <c r="J23" s="37">
        <f>4608.06/5450.59</f>
        <v>0.8454240733571963</v>
      </c>
      <c r="K23" s="2"/>
      <c r="L23" s="5"/>
      <c r="M23" s="30"/>
      <c r="N23" s="3"/>
      <c r="P23" s="4"/>
      <c r="Q23" s="4"/>
      <c r="R23" s="3"/>
      <c r="T23" s="4"/>
      <c r="U23" s="4"/>
      <c r="V23" s="3"/>
      <c r="X23" s="4"/>
      <c r="Y23" s="4"/>
      <c r="Z23" s="3"/>
    </row>
    <row r="24" spans="1:26" ht="11.25">
      <c r="A24" s="18" t="s">
        <v>37</v>
      </c>
      <c r="B24" s="18" t="s">
        <v>38</v>
      </c>
      <c r="C24" s="24">
        <v>1.21</v>
      </c>
      <c r="D24" s="24">
        <v>1.2</v>
      </c>
      <c r="E24" s="24">
        <v>1.47</v>
      </c>
      <c r="F24" s="24">
        <v>1.4</v>
      </c>
      <c r="G24" s="24">
        <v>1.18</v>
      </c>
      <c r="H24" s="24">
        <v>1.2</v>
      </c>
      <c r="I24" s="25">
        <v>0.97</v>
      </c>
      <c r="J24" s="37">
        <f>5391.36/5431.48</f>
        <v>0.9926134313299506</v>
      </c>
      <c r="K24" s="2"/>
      <c r="L24" s="5"/>
      <c r="M24" s="30"/>
      <c r="N24" s="3"/>
      <c r="P24" s="4"/>
      <c r="Q24" s="4"/>
      <c r="R24" s="3"/>
      <c r="T24" s="4"/>
      <c r="U24" s="4"/>
      <c r="V24" s="3"/>
      <c r="X24" s="4"/>
      <c r="Y24" s="4"/>
      <c r="Z24" s="3"/>
    </row>
    <row r="25" spans="1:26" ht="11.25">
      <c r="A25" s="18" t="s">
        <v>39</v>
      </c>
      <c r="B25" s="18" t="s">
        <v>40</v>
      </c>
      <c r="C25" s="24">
        <v>1.5</v>
      </c>
      <c r="D25" s="24">
        <v>1.5</v>
      </c>
      <c r="E25" s="26">
        <v>0.69</v>
      </c>
      <c r="F25" s="24">
        <v>0.7</v>
      </c>
      <c r="G25" s="24">
        <v>1.57</v>
      </c>
      <c r="H25" s="24">
        <v>1.6</v>
      </c>
      <c r="I25" s="25">
        <v>1.48</v>
      </c>
      <c r="J25" s="37">
        <f>7504.73/5105.21</f>
        <v>1.4700139661248017</v>
      </c>
      <c r="K25" s="2"/>
      <c r="L25" s="5"/>
      <c r="M25" s="30"/>
      <c r="N25" s="3"/>
      <c r="P25" s="4"/>
      <c r="Q25" s="4"/>
      <c r="R25" s="3"/>
      <c r="T25" s="4"/>
      <c r="U25" s="4"/>
      <c r="V25" s="3"/>
      <c r="X25" s="4"/>
      <c r="Y25" s="4"/>
      <c r="Z25" s="3"/>
    </row>
    <row r="26" spans="1:26" ht="11.25">
      <c r="A26" s="18" t="s">
        <v>41</v>
      </c>
      <c r="B26" s="18" t="s">
        <v>42</v>
      </c>
      <c r="C26" s="24">
        <v>1.01</v>
      </c>
      <c r="D26" s="24">
        <v>1.1</v>
      </c>
      <c r="E26" s="24">
        <v>0.64</v>
      </c>
      <c r="F26" s="24">
        <v>0.6</v>
      </c>
      <c r="G26" s="24">
        <v>1.01</v>
      </c>
      <c r="H26" s="24">
        <v>1</v>
      </c>
      <c r="I26" s="25">
        <v>0.73</v>
      </c>
      <c r="J26" s="37">
        <f>5209.07/6872.07</f>
        <v>0.7580059574480469</v>
      </c>
      <c r="K26" s="2"/>
      <c r="L26" s="5"/>
      <c r="M26" s="30"/>
      <c r="N26" s="3"/>
      <c r="P26" s="4"/>
      <c r="Q26" s="4"/>
      <c r="R26" s="3"/>
      <c r="T26" s="4"/>
      <c r="U26" s="4"/>
      <c r="V26" s="3"/>
      <c r="X26" s="4"/>
      <c r="Y26" s="4"/>
      <c r="Z26" s="3"/>
    </row>
    <row r="27" spans="1:26" ht="11.25">
      <c r="A27" s="18" t="s">
        <v>43</v>
      </c>
      <c r="B27" s="18" t="s">
        <v>44</v>
      </c>
      <c r="C27" s="24">
        <v>1.38</v>
      </c>
      <c r="D27" s="24">
        <v>1.4</v>
      </c>
      <c r="E27" s="24">
        <v>0.96</v>
      </c>
      <c r="F27" s="24">
        <v>0.9</v>
      </c>
      <c r="G27" s="24">
        <v>1.4</v>
      </c>
      <c r="H27" s="24">
        <v>1.4</v>
      </c>
      <c r="I27" s="25">
        <v>1.16</v>
      </c>
      <c r="J27" s="37">
        <f>4261.45/3592.3</f>
        <v>1.1862734181443642</v>
      </c>
      <c r="K27" s="2"/>
      <c r="L27" s="5"/>
      <c r="M27" s="30"/>
      <c r="N27" s="3"/>
      <c r="P27" s="4"/>
      <c r="Q27" s="4"/>
      <c r="R27" s="3"/>
      <c r="T27" s="4"/>
      <c r="U27" s="4"/>
      <c r="V27" s="3"/>
      <c r="X27" s="4"/>
      <c r="Y27" s="4"/>
      <c r="Z27" s="3"/>
    </row>
    <row r="28" spans="1:26" ht="11.25">
      <c r="A28" s="18" t="s">
        <v>45</v>
      </c>
      <c r="B28" s="18" t="s">
        <v>46</v>
      </c>
      <c r="C28" s="24">
        <v>0.8</v>
      </c>
      <c r="D28" s="24">
        <v>0.8</v>
      </c>
      <c r="E28" s="24">
        <v>0.64</v>
      </c>
      <c r="F28" s="24">
        <v>0.7</v>
      </c>
      <c r="G28" s="24">
        <v>0.78</v>
      </c>
      <c r="H28" s="24">
        <v>0.8</v>
      </c>
      <c r="I28" s="25">
        <v>0.66</v>
      </c>
      <c r="J28" s="37">
        <f>6427.77/8923.43</f>
        <v>0.7203250319664075</v>
      </c>
      <c r="K28" s="2"/>
      <c r="L28" s="5"/>
      <c r="M28" s="30"/>
      <c r="N28" s="3"/>
      <c r="P28" s="4"/>
      <c r="Q28" s="4"/>
      <c r="R28" s="3"/>
      <c r="T28" s="4"/>
      <c r="U28" s="4"/>
      <c r="V28" s="3"/>
      <c r="X28" s="4"/>
      <c r="Y28" s="4"/>
      <c r="Z28" s="3"/>
    </row>
    <row r="29" spans="1:26" ht="11.25">
      <c r="A29" s="18" t="s">
        <v>47</v>
      </c>
      <c r="B29" s="18" t="s">
        <v>48</v>
      </c>
      <c r="C29" s="24">
        <v>1.34</v>
      </c>
      <c r="D29" s="24">
        <v>1.2</v>
      </c>
      <c r="E29" s="24">
        <v>0.62</v>
      </c>
      <c r="F29" s="24">
        <v>0.6</v>
      </c>
      <c r="G29" s="24">
        <v>1.29</v>
      </c>
      <c r="H29" s="24">
        <v>1.3</v>
      </c>
      <c r="I29" s="25">
        <v>1.11</v>
      </c>
      <c r="J29" s="37">
        <f>7539.56/6612.86</f>
        <v>1.1401360379623946</v>
      </c>
      <c r="K29" s="2"/>
      <c r="L29" s="5"/>
      <c r="M29" s="30"/>
      <c r="N29" s="3"/>
      <c r="P29" s="4"/>
      <c r="Q29" s="4"/>
      <c r="R29" s="3"/>
      <c r="T29" s="4"/>
      <c r="U29" s="4"/>
      <c r="V29" s="3"/>
      <c r="X29" s="4"/>
      <c r="Y29" s="4"/>
      <c r="Z29" s="3"/>
    </row>
    <row r="30" spans="1:26" ht="11.25">
      <c r="A30" s="18" t="s">
        <v>49</v>
      </c>
      <c r="B30" s="18" t="s">
        <v>50</v>
      </c>
      <c r="C30" s="24">
        <v>1.22</v>
      </c>
      <c r="D30" s="24">
        <v>1.2</v>
      </c>
      <c r="E30" s="24">
        <v>1.18</v>
      </c>
      <c r="F30" s="24">
        <v>1.2</v>
      </c>
      <c r="G30" s="24">
        <v>1.22</v>
      </c>
      <c r="H30" s="24">
        <v>1.2</v>
      </c>
      <c r="I30" s="25">
        <v>1.15</v>
      </c>
      <c r="J30" s="37">
        <f>4871.74/4139.1</f>
        <v>1.1770046628494115</v>
      </c>
      <c r="K30" s="2"/>
      <c r="L30" s="5"/>
      <c r="M30" s="30"/>
      <c r="N30" s="3"/>
      <c r="P30" s="4"/>
      <c r="Q30" s="4"/>
      <c r="R30" s="3"/>
      <c r="T30" s="4"/>
      <c r="U30" s="4"/>
      <c r="V30" s="3"/>
      <c r="X30" s="4"/>
      <c r="Y30" s="4"/>
      <c r="Z30" s="3"/>
    </row>
    <row r="31" spans="1:26" ht="11.25">
      <c r="A31" s="18" t="s">
        <v>51</v>
      </c>
      <c r="B31" s="18" t="s">
        <v>52</v>
      </c>
      <c r="C31" s="24">
        <v>1.1</v>
      </c>
      <c r="D31" s="24">
        <v>1.1</v>
      </c>
      <c r="E31" s="24">
        <v>0.93</v>
      </c>
      <c r="F31" s="24">
        <v>0.9</v>
      </c>
      <c r="G31" s="24">
        <v>1.1</v>
      </c>
      <c r="H31" s="24">
        <v>1.1</v>
      </c>
      <c r="I31" s="25">
        <v>0.96</v>
      </c>
      <c r="J31" s="37">
        <f>6627.73/6663.79</f>
        <v>0.9945886650089513</v>
      </c>
      <c r="K31" s="2"/>
      <c r="L31" s="5"/>
      <c r="M31" s="30"/>
      <c r="N31" s="3"/>
      <c r="P31" s="4"/>
      <c r="Q31" s="4"/>
      <c r="R31" s="3"/>
      <c r="T31" s="4"/>
      <c r="U31" s="4"/>
      <c r="V31" s="3"/>
      <c r="X31" s="4"/>
      <c r="Y31" s="4"/>
      <c r="Z31" s="3"/>
    </row>
    <row r="32" spans="1:26" ht="11.25">
      <c r="A32" s="18" t="s">
        <v>53</v>
      </c>
      <c r="B32" s="18" t="s">
        <v>54</v>
      </c>
      <c r="C32" s="24">
        <v>2.08</v>
      </c>
      <c r="D32" s="24">
        <v>2.1</v>
      </c>
      <c r="E32" s="24">
        <v>0</v>
      </c>
      <c r="F32" s="24">
        <v>0</v>
      </c>
      <c r="G32" s="24">
        <v>2.08</v>
      </c>
      <c r="H32" s="24">
        <v>2.1</v>
      </c>
      <c r="I32" s="25">
        <v>0</v>
      </c>
      <c r="J32" s="37">
        <v>0</v>
      </c>
      <c r="K32" s="2"/>
      <c r="L32" s="5"/>
      <c r="M32" s="30"/>
      <c r="N32" s="3"/>
      <c r="P32" s="4"/>
      <c r="Q32" s="4"/>
      <c r="R32" s="3"/>
      <c r="T32" s="4"/>
      <c r="U32" s="4"/>
      <c r="V32" s="3"/>
      <c r="X32" s="4"/>
      <c r="Y32" s="4"/>
      <c r="Z32" s="3"/>
    </row>
    <row r="33" spans="1:26" ht="12" thickBot="1">
      <c r="A33" s="18" t="s">
        <v>55</v>
      </c>
      <c r="B33" s="18" t="s">
        <v>56</v>
      </c>
      <c r="C33" s="24">
        <v>1.54</v>
      </c>
      <c r="D33" s="24">
        <v>1.6</v>
      </c>
      <c r="E33" s="24">
        <v>0</v>
      </c>
      <c r="F33" s="24">
        <v>0</v>
      </c>
      <c r="G33" s="24">
        <v>1.54</v>
      </c>
      <c r="H33" s="24">
        <v>1.6</v>
      </c>
      <c r="I33" s="25">
        <v>0.95</v>
      </c>
      <c r="J33" s="38">
        <f>243.46/244.89</f>
        <v>0.9941606435542489</v>
      </c>
      <c r="K33" s="2"/>
      <c r="L33" s="5"/>
      <c r="M33" s="30"/>
      <c r="N33" s="3"/>
      <c r="P33" s="4"/>
      <c r="Q33" s="4"/>
      <c r="R33" s="3"/>
      <c r="T33" s="4"/>
      <c r="U33" s="4"/>
      <c r="V33" s="3"/>
      <c r="X33" s="4"/>
      <c r="Y33" s="5"/>
      <c r="Z33" s="3"/>
    </row>
    <row r="34" spans="1:26" ht="12" thickBot="1">
      <c r="A34" s="34"/>
      <c r="B34" s="35" t="s">
        <v>57</v>
      </c>
      <c r="C34" s="42">
        <v>1.2</v>
      </c>
      <c r="D34" s="42">
        <v>1.2</v>
      </c>
      <c r="E34" s="42">
        <v>0.7</v>
      </c>
      <c r="F34" s="42">
        <v>0.7</v>
      </c>
      <c r="G34" s="42">
        <v>1.2</v>
      </c>
      <c r="H34" s="42">
        <v>1.2</v>
      </c>
      <c r="I34" s="42">
        <v>0.9</v>
      </c>
      <c r="J34" s="43">
        <v>0.9</v>
      </c>
      <c r="K34" s="2"/>
      <c r="L34" s="5"/>
      <c r="M34" s="30"/>
      <c r="N34" s="3"/>
      <c r="P34" s="5"/>
      <c r="Q34" s="5"/>
      <c r="R34" s="3"/>
      <c r="T34" s="5"/>
      <c r="U34" s="5"/>
      <c r="V34" s="3"/>
      <c r="X34" s="5"/>
      <c r="Y34" s="5"/>
      <c r="Z34" s="3"/>
    </row>
    <row r="35" spans="3:26" ht="11.25">
      <c r="C35" s="3"/>
      <c r="D35" s="3"/>
      <c r="E35" s="3"/>
      <c r="F35" s="3"/>
      <c r="G35" s="3"/>
      <c r="H35" s="24"/>
      <c r="I35" s="3"/>
      <c r="J35" s="3"/>
      <c r="L35" s="4"/>
      <c r="M35" s="4"/>
      <c r="N35" s="3"/>
      <c r="P35" s="4"/>
      <c r="Q35" s="4"/>
      <c r="R35" s="3"/>
      <c r="T35" s="4"/>
      <c r="U35" s="4"/>
      <c r="V35" s="3"/>
      <c r="X35" s="4"/>
      <c r="Y35" s="4"/>
      <c r="Z35" s="3"/>
    </row>
    <row r="36" spans="3:26" ht="8.25">
      <c r="C36" s="3"/>
      <c r="D36" s="3"/>
      <c r="E36" s="3"/>
      <c r="F36" s="3"/>
      <c r="G36" s="3"/>
      <c r="H36" s="3"/>
      <c r="I36" s="3"/>
      <c r="J36" s="3"/>
      <c r="L36" s="4"/>
      <c r="M36" s="4"/>
      <c r="N36" s="3"/>
      <c r="P36" s="4"/>
      <c r="Q36" s="4"/>
      <c r="R36" s="3"/>
      <c r="T36" s="4"/>
      <c r="V36" s="3"/>
      <c r="X36" s="4"/>
      <c r="Z36" s="3"/>
    </row>
    <row r="37" spans="4:26" ht="8.25">
      <c r="D37" s="3"/>
      <c r="G37" s="3"/>
      <c r="H37" s="3"/>
      <c r="I37" s="3"/>
      <c r="J37" s="3"/>
      <c r="N37" s="3"/>
      <c r="P37" s="4"/>
      <c r="R37" s="3"/>
      <c r="T37" s="4"/>
      <c r="V37" s="3"/>
      <c r="X37" s="4"/>
      <c r="Z37" s="3"/>
    </row>
    <row r="38" spans="4:26" ht="8.25">
      <c r="D38" s="3"/>
      <c r="G38" s="3"/>
      <c r="N38" s="3"/>
      <c r="P38" s="4"/>
      <c r="R38" s="3"/>
      <c r="V38" s="3"/>
      <c r="W38" s="8"/>
      <c r="X38" s="4"/>
      <c r="Z38" s="3"/>
    </row>
    <row r="39" spans="4:26" ht="8.25">
      <c r="D39" s="3"/>
      <c r="G39" s="3"/>
      <c r="N39" s="3"/>
      <c r="R39" s="3"/>
      <c r="V39" s="3"/>
      <c r="Z39" s="3"/>
    </row>
    <row r="40" spans="14:22" ht="8.25">
      <c r="N40" s="3"/>
      <c r="R40" s="3"/>
      <c r="V40" s="3"/>
    </row>
    <row r="41" spans="14:22" ht="8.25">
      <c r="N41" s="3"/>
      <c r="R41" s="3"/>
      <c r="V41" s="3"/>
    </row>
    <row r="42" spans="14:18" ht="8.25">
      <c r="N42" s="3"/>
      <c r="R42" s="3"/>
    </row>
    <row r="43" spans="14:18" ht="8.25">
      <c r="N43" s="3"/>
      <c r="R43" s="3"/>
    </row>
    <row r="44" spans="14:18" ht="8.25">
      <c r="N44" s="3"/>
      <c r="R44" s="3"/>
    </row>
    <row r="45" ht="8.25">
      <c r="N45" s="3"/>
    </row>
    <row r="46" ht="8.25">
      <c r="N46" s="3"/>
    </row>
    <row r="47" ht="8.25">
      <c r="N47" s="3"/>
    </row>
    <row r="48" ht="8.25">
      <c r="N48" s="3"/>
    </row>
    <row r="49" ht="8.25">
      <c r="N49" s="3"/>
    </row>
    <row r="50" ht="8.25">
      <c r="N50" s="3"/>
    </row>
    <row r="51" ht="8.25">
      <c r="N51" s="3"/>
    </row>
    <row r="52" ht="8.25">
      <c r="N52" s="3"/>
    </row>
    <row r="53" ht="8.25">
      <c r="N53" s="3"/>
    </row>
    <row r="54" ht="8.25">
      <c r="N54" s="3"/>
    </row>
    <row r="55" ht="8.25">
      <c r="N55" s="3"/>
    </row>
    <row r="56" ht="8.25">
      <c r="N56" s="3"/>
    </row>
    <row r="57" ht="8.25">
      <c r="N57" s="3"/>
    </row>
    <row r="58" ht="8.25">
      <c r="N58" s="3"/>
    </row>
    <row r="59" ht="8.25">
      <c r="N59" s="3"/>
    </row>
    <row r="60" ht="8.25">
      <c r="N60" s="3"/>
    </row>
    <row r="61" ht="8.25">
      <c r="N61" s="3"/>
    </row>
    <row r="62" ht="8.25">
      <c r="N62" s="3"/>
    </row>
  </sheetData>
  <mergeCells count="5">
    <mergeCell ref="I3:J3"/>
    <mergeCell ref="I4:M4"/>
    <mergeCell ref="I5:J5"/>
    <mergeCell ref="C3:D3"/>
    <mergeCell ref="C4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2002-09-18T16:09:11Z</cp:lastPrinted>
  <dcterms:created xsi:type="dcterms:W3CDTF">1999-05-28T08:09:17Z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