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85" windowWidth="12015" windowHeight="66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'Лист1'!$A$1:$AC$123</definedName>
  </definedNames>
  <calcPr fullCalcOnLoad="1"/>
</workbook>
</file>

<file path=xl/sharedStrings.xml><?xml version="1.0" encoding="utf-8"?>
<sst xmlns="http://schemas.openxmlformats.org/spreadsheetml/2006/main" count="88" uniqueCount="79">
  <si>
    <t>№</t>
  </si>
  <si>
    <t xml:space="preserve">Найменування </t>
  </si>
  <si>
    <t>Масові і універсальні бібліотеки</t>
  </si>
  <si>
    <t xml:space="preserve">            в       тому            </t>
  </si>
  <si>
    <t xml:space="preserve">       тому    числі</t>
  </si>
  <si>
    <t xml:space="preserve">               у тому числі за видами бібліотечних документів</t>
  </si>
  <si>
    <t>Із загальної кількості державною мовою</t>
  </si>
  <si>
    <t xml:space="preserve">  дер-            </t>
  </si>
  <si>
    <t>п/п</t>
  </si>
  <si>
    <t>областей</t>
  </si>
  <si>
    <t>ОУНБ</t>
  </si>
  <si>
    <t>масові бібліотеки</t>
  </si>
  <si>
    <t xml:space="preserve">    </t>
  </si>
  <si>
    <t>в т.ч. у сільській місцевості</t>
  </si>
  <si>
    <t xml:space="preserve">        Друковані видання</t>
  </si>
  <si>
    <t>Кінофотофонодокументи</t>
  </si>
  <si>
    <t xml:space="preserve">     жавною мовою</t>
  </si>
  <si>
    <t>Зміни</t>
  </si>
  <si>
    <t>Всього</t>
  </si>
  <si>
    <t xml:space="preserve">      в т.ч. рідкісні і цінні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</si>
  <si>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</si>
  <si>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</si>
  <si>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</si>
  <si>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</si>
  <si>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</si>
  <si>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</si>
  <si>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</si>
  <si>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</si>
  <si>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</si>
  <si>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</si>
  <si>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</si>
  <si>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</si>
  <si>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</si>
  <si>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</si>
  <si>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</si>
  <si>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</si>
  <si>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</si>
  <si>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</si>
  <si>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</si>
  <si>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</si>
  <si>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</si>
  <si>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</si>
  <si>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</si>
  <si>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</si>
  <si>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</si>
  <si>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</si>
  <si>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</si>
  <si>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</si>
  <si>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</si>
  <si>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</si>
  <si>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</si>
  <si>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</si>
  <si>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</si>
  <si>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</si>
  <si>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</si>
  <si>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</si>
  <si>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</si>
  <si>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</si>
  <si>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</si>
  <si>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</si>
  <si>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</si>
  <si>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</si>
  <si>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</si>
  <si>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</si>
  <si>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</si>
  <si>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</si>
  <si>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</si>
  <si>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</si>
  <si>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</si>
  <si>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</si>
  <si>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</si>
  <si>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</si>
  <si>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</si>
  <si>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Таблиця № 10</t>
  </si>
  <si>
    <t xml:space="preserve"> тис.прим. з двома десятковими знаками</t>
  </si>
  <si>
    <t xml:space="preserve">Видача документів                    (всього)   </t>
  </si>
  <si>
    <t>338.42</t>
  </si>
  <si>
    <t>10 КИРОВОГРАДСЬКА</t>
  </si>
  <si>
    <t>0.00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</si>
</sst>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5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6"/>
      <name val="Arial Cyr"/>
      <family val="2"/>
    </font>
    <font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2" borderId="10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0" xfId="0" applyNumberFormat="1" applyFont="1" applyAlignment="1">
      <alignment/>
    </xf>
    <xf numFmtId="2" fontId="0" fillId="0" borderId="1" xfId="0" applyNumberFormat="1" applyFont="1" applyBorder="1" applyAlignment="1">
      <alignment/>
    </xf>
    <xf numFmtId="0" fontId="0" fillId="0" borderId="16" xfId="0" applyFont="1" applyBorder="1" applyAlignment="1">
      <alignment/>
    </xf>
    <xf numFmtId="2" fontId="0" fillId="0" borderId="6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2" borderId="0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4"/>
  <sheetViews>
    <sheetView tabSelected="1" view="pageBreakPreview" zoomScale="150" zoomScaleNormal="200" zoomScaleSheetLayoutView="150" workbookViewId="0" topLeftCell="R1">
      <selection activeCell="AD1" sqref="AD1"/>
    </sheetView>
  </sheetViews>
  <sheetFormatPr defaultColWidth="9.59765625" defaultRowHeight="8.25"/>
  <cols>
    <col min="1" max="1" width="3.19921875" style="2" customWidth="1"/>
    <col min="2" max="2" width="19.796875" style="2" customWidth="1"/>
    <col min="3" max="3" width="9.19921875" style="2" hidden="1" customWidth="1"/>
    <col min="4" max="4" width="12.19921875" style="2" customWidth="1"/>
    <col min="5" max="5" width="12.796875" style="2" customWidth="1"/>
    <col min="6" max="6" width="10.796875" style="2" customWidth="1"/>
    <col min="7" max="7" width="10.3984375" style="2" customWidth="1"/>
    <col min="8" max="8" width="11.796875" style="2" customWidth="1"/>
    <col min="9" max="9" width="9.19921875" style="2" customWidth="1"/>
    <col min="10" max="10" width="10.796875" style="2" customWidth="1"/>
    <col min="11" max="11" width="12" style="2" customWidth="1"/>
    <col min="12" max="12" width="9.19921875" style="2" customWidth="1"/>
    <col min="13" max="13" width="9.796875" style="2" customWidth="1"/>
    <col min="14" max="14" width="12" style="2" customWidth="1"/>
    <col min="15" max="15" width="9.3984375" style="2" customWidth="1"/>
    <col min="16" max="16" width="12.3984375" style="2" customWidth="1"/>
    <col min="17" max="17" width="11.796875" style="2" customWidth="1"/>
    <col min="18" max="24" width="9.19921875" style="2" customWidth="1"/>
    <col min="25" max="25" width="10.796875" style="2" bestFit="1" customWidth="1"/>
    <col min="26" max="26" width="12.3984375" style="2" customWidth="1"/>
    <col min="27" max="16384" width="9.19921875" style="2" customWidth="1"/>
  </cols>
  <sheetData>
    <row r="1" spans="4:16" ht="12.75">
      <c r="D1" s="37" t="s">
        <v>75</v>
      </c>
      <c r="E1" s="37"/>
      <c r="F1" s="37"/>
      <c r="G1" s="38"/>
      <c r="H1" s="38"/>
      <c r="I1" s="37"/>
      <c r="J1" s="6"/>
      <c r="K1" s="37"/>
      <c r="N1" s="37" t="s">
        <v>73</v>
      </c>
      <c r="O1" s="37"/>
      <c r="P1" s="6"/>
    </row>
    <row r="2" spans="2:27" ht="12.75">
      <c r="B2" s="3"/>
      <c r="C2" s="3"/>
      <c r="D2" s="1" t="s">
        <v>74</v>
      </c>
      <c r="E2" s="36"/>
      <c r="F2" s="36"/>
      <c r="G2" s="36"/>
      <c r="H2" s="36"/>
      <c r="I2" s="1"/>
      <c r="J2" s="3"/>
      <c r="K2" s="1"/>
      <c r="L2" s="3"/>
      <c r="M2" s="3"/>
      <c r="N2" s="1"/>
      <c r="O2" s="1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8.25">
      <c r="A3" s="4" t="s">
        <v>0</v>
      </c>
      <c r="B3" s="5" t="s">
        <v>1</v>
      </c>
      <c r="C3" s="6"/>
      <c r="D3" s="7" t="s">
        <v>2</v>
      </c>
      <c r="E3" s="3"/>
      <c r="F3" s="8"/>
      <c r="G3" s="9"/>
      <c r="H3" s="10" t="s">
        <v>3</v>
      </c>
      <c r="I3" s="10" t="s">
        <v>4</v>
      </c>
      <c r="J3" s="10"/>
      <c r="K3" s="10"/>
      <c r="L3" s="11"/>
      <c r="M3" s="9"/>
      <c r="N3" s="10"/>
      <c r="O3" s="11"/>
      <c r="P3" s="10"/>
      <c r="Q3" s="10" t="s">
        <v>5</v>
      </c>
      <c r="R3" s="10"/>
      <c r="S3" s="10"/>
      <c r="T3" s="10"/>
      <c r="U3" s="10"/>
      <c r="V3" s="10"/>
      <c r="W3" s="10"/>
      <c r="X3" s="11"/>
      <c r="Y3" s="9" t="s">
        <v>6</v>
      </c>
      <c r="Z3" s="10"/>
      <c r="AA3" s="11" t="s">
        <v>7</v>
      </c>
    </row>
    <row r="4" spans="1:27" ht="8.25">
      <c r="A4" s="12" t="s">
        <v>8</v>
      </c>
      <c r="B4" s="13" t="s">
        <v>9</v>
      </c>
      <c r="C4" s="6"/>
      <c r="D4" s="3"/>
      <c r="E4" s="3"/>
      <c r="F4" s="8"/>
      <c r="G4" s="14"/>
      <c r="H4" s="3" t="s">
        <v>10</v>
      </c>
      <c r="I4" s="8"/>
      <c r="J4" s="15" t="s">
        <v>11</v>
      </c>
      <c r="K4" s="16"/>
      <c r="L4" s="17" t="s">
        <v>12</v>
      </c>
      <c r="M4" s="14" t="s">
        <v>13</v>
      </c>
      <c r="N4" s="3"/>
      <c r="O4" s="8"/>
      <c r="P4" s="3" t="s">
        <v>14</v>
      </c>
      <c r="Q4" s="3"/>
      <c r="R4" s="11"/>
      <c r="S4" s="6"/>
      <c r="T4" s="18"/>
      <c r="U4" s="19"/>
      <c r="V4" s="6" t="s">
        <v>15</v>
      </c>
      <c r="W4" s="6"/>
      <c r="X4" s="20"/>
      <c r="Y4" s="9" t="s">
        <v>16</v>
      </c>
      <c r="Z4" s="10"/>
      <c r="AA4" s="11"/>
    </row>
    <row r="5" spans="1:27" ht="8.25">
      <c r="A5" s="12"/>
      <c r="B5" s="21"/>
      <c r="C5" s="6"/>
      <c r="D5" s="5">
        <v>1999</v>
      </c>
      <c r="E5" s="2">
        <v>2000</v>
      </c>
      <c r="F5" s="22" t="s">
        <v>17</v>
      </c>
      <c r="G5" s="5">
        <v>1999</v>
      </c>
      <c r="H5" s="2">
        <v>2000</v>
      </c>
      <c r="I5" s="5" t="s">
        <v>17</v>
      </c>
      <c r="J5" s="5">
        <v>1999</v>
      </c>
      <c r="K5" s="2">
        <v>2000</v>
      </c>
      <c r="L5" s="22" t="s">
        <v>17</v>
      </c>
      <c r="M5" s="5">
        <v>1999</v>
      </c>
      <c r="N5" s="2">
        <v>2000</v>
      </c>
      <c r="O5" s="22" t="s">
        <v>17</v>
      </c>
      <c r="P5" s="6"/>
      <c r="Q5" s="6" t="s">
        <v>18</v>
      </c>
      <c r="R5" s="22"/>
      <c r="S5" s="23" t="s">
        <v>19</v>
      </c>
      <c r="T5" s="3"/>
      <c r="U5" s="8"/>
      <c r="V5" s="14"/>
      <c r="W5" s="3"/>
      <c r="X5" s="8"/>
      <c r="Y5" s="9"/>
      <c r="Z5" s="10"/>
      <c r="AA5" s="11"/>
    </row>
    <row r="6" spans="1:27" ht="8.25">
      <c r="A6" s="24"/>
      <c r="B6" s="25"/>
      <c r="C6" s="3"/>
      <c r="D6" s="25"/>
      <c r="F6" s="8"/>
      <c r="G6" s="25"/>
      <c r="I6" s="25"/>
      <c r="J6" s="25"/>
      <c r="L6" s="8"/>
      <c r="M6" s="25"/>
      <c r="O6" s="25"/>
      <c r="P6" s="26">
        <v>1999</v>
      </c>
      <c r="Q6" s="2">
        <v>2000</v>
      </c>
      <c r="R6" s="27" t="s">
        <v>17</v>
      </c>
      <c r="S6" s="29">
        <v>1999</v>
      </c>
      <c r="T6" s="30">
        <v>2000</v>
      </c>
      <c r="U6" s="29" t="s">
        <v>17</v>
      </c>
      <c r="V6" s="29">
        <v>1999</v>
      </c>
      <c r="W6" s="2">
        <v>2000</v>
      </c>
      <c r="X6" s="28" t="s">
        <v>17</v>
      </c>
      <c r="Y6" s="28">
        <v>1999</v>
      </c>
      <c r="Z6" s="2">
        <v>2000</v>
      </c>
      <c r="AA6" s="29" t="s">
        <v>17</v>
      </c>
    </row>
    <row r="7" spans="1:27" ht="8.25">
      <c r="A7" s="2" t="s">
        <v>20</v>
      </c>
      <c r="B7" s="2" t="s">
        <v>21</v>
      </c>
      <c r="D7" s="30">
        <v>11809.27</v>
      </c>
      <c r="E7" s="30">
        <v>11955.53</v>
      </c>
      <c r="F7" s="30">
        <f aca="true" t="shared" si="0" ref="F7:F15">E7-D7</f>
        <v>146.26000000000022</v>
      </c>
      <c r="G7" s="30">
        <v>869.69</v>
      </c>
      <c r="H7" s="30">
        <v>816.19</v>
      </c>
      <c r="I7" s="30">
        <f aca="true" t="shared" si="1" ref="I7:I13">H7-G7</f>
        <v>-53.5</v>
      </c>
      <c r="J7" s="30">
        <v>10483.34</v>
      </c>
      <c r="K7" s="30">
        <v>10679.87</v>
      </c>
      <c r="L7" s="30">
        <f aca="true" t="shared" si="2" ref="L7:L33">K7-J7</f>
        <v>196.53000000000065</v>
      </c>
      <c r="M7" s="30">
        <v>6018.2</v>
      </c>
      <c r="N7" s="30">
        <v>6194.44</v>
      </c>
      <c r="O7" s="30">
        <f aca="true" t="shared" si="3" ref="O7:O33">N7-M7</f>
        <v>176.23999999999978</v>
      </c>
      <c r="P7" s="30">
        <f>11763.01</f>
        <v>11763.01</v>
      </c>
      <c r="Q7" s="30">
        <v>11902.32</v>
      </c>
      <c r="R7" s="30">
        <f aca="true" t="shared" si="4" ref="R7:R15">Q7-P7</f>
        <v>139.3099999999995</v>
      </c>
      <c r="S7" s="30">
        <v>4.21</v>
      </c>
      <c r="T7" s="30">
        <v>5</v>
      </c>
      <c r="U7" s="30">
        <f>T7-S7</f>
        <v>0.79</v>
      </c>
      <c r="V7" s="2">
        <v>46.26</v>
      </c>
      <c r="W7" s="30">
        <v>53.21</v>
      </c>
      <c r="X7" s="30">
        <f aca="true" t="shared" si="5" ref="X7:X33">W7-V7</f>
        <v>6.950000000000003</v>
      </c>
      <c r="Y7" s="30">
        <v>6378.76</v>
      </c>
      <c r="Z7" s="30">
        <v>6582.85</v>
      </c>
      <c r="AA7" s="30">
        <f>Z7-Y7</f>
        <v>204.09000000000015</v>
      </c>
    </row>
    <row r="8" spans="1:27" ht="8.25">
      <c r="A8" s="2" t="s">
        <v>22</v>
      </c>
      <c r="B8" s="2" t="s">
        <v>23</v>
      </c>
      <c r="D8" s="30">
        <v>6707.03</v>
      </c>
      <c r="E8" s="30">
        <v>6920.95</v>
      </c>
      <c r="F8" s="30">
        <f t="shared" si="0"/>
        <v>213.92000000000007</v>
      </c>
      <c r="G8" s="30">
        <v>599.25</v>
      </c>
      <c r="H8" s="30">
        <v>635.79</v>
      </c>
      <c r="I8" s="30">
        <f t="shared" si="1"/>
        <v>36.539999999999964</v>
      </c>
      <c r="J8" s="30">
        <v>5450.6</v>
      </c>
      <c r="K8" s="30">
        <v>5619.21</v>
      </c>
      <c r="L8" s="30">
        <f t="shared" si="2"/>
        <v>168.60999999999967</v>
      </c>
      <c r="M8" s="30">
        <v>2675.7</v>
      </c>
      <c r="N8" s="30">
        <v>2790.25</v>
      </c>
      <c r="O8" s="30">
        <f t="shared" si="3"/>
        <v>114.55000000000018</v>
      </c>
      <c r="P8" s="30">
        <v>6667.22</v>
      </c>
      <c r="Q8" s="30">
        <v>6893.5</v>
      </c>
      <c r="R8" s="30">
        <f t="shared" si="4"/>
        <v>226.27999999999975</v>
      </c>
      <c r="S8" s="30">
        <v>0</v>
      </c>
      <c r="T8" s="30">
        <v>0</v>
      </c>
      <c r="U8" s="30">
        <f>T8-S8</f>
        <v>0</v>
      </c>
      <c r="V8" s="2">
        <v>39.81</v>
      </c>
      <c r="W8" s="30">
        <v>27.45</v>
      </c>
      <c r="X8" s="30">
        <f t="shared" si="5"/>
        <v>-12.360000000000003</v>
      </c>
      <c r="Y8" s="30">
        <v>3767.53</v>
      </c>
      <c r="Z8" s="30">
        <v>3930.03</v>
      </c>
      <c r="AA8" s="30">
        <f>Z8-Y8</f>
        <v>162.5</v>
      </c>
    </row>
    <row r="9" spans="1:27" ht="8.25">
      <c r="A9" s="2" t="s">
        <v>24</v>
      </c>
      <c r="B9" s="2" t="s">
        <v>25</v>
      </c>
      <c r="D9" s="30">
        <v>16170.33</v>
      </c>
      <c r="E9" s="39">
        <v>16196.6</v>
      </c>
      <c r="F9" s="30">
        <f t="shared" si="0"/>
        <v>26.270000000000437</v>
      </c>
      <c r="G9" s="30">
        <v>1336</v>
      </c>
      <c r="H9" s="30">
        <v>1432.77</v>
      </c>
      <c r="I9" s="30">
        <f t="shared" si="1"/>
        <v>96.76999999999998</v>
      </c>
      <c r="J9" s="34">
        <v>14140.43</v>
      </c>
      <c r="K9" s="30">
        <v>14085.73</v>
      </c>
      <c r="L9" s="30">
        <f t="shared" si="2"/>
        <v>-54.70000000000073</v>
      </c>
      <c r="M9" s="30">
        <v>3907.47</v>
      </c>
      <c r="N9" s="30">
        <v>3841.52</v>
      </c>
      <c r="O9" s="30">
        <f t="shared" si="3"/>
        <v>-65.94999999999982</v>
      </c>
      <c r="P9" s="30">
        <v>16073.76</v>
      </c>
      <c r="Q9" s="30">
        <v>16060.51</v>
      </c>
      <c r="R9" s="30">
        <f t="shared" si="4"/>
        <v>-13.25</v>
      </c>
      <c r="S9" s="30">
        <v>2.2</v>
      </c>
      <c r="T9" s="30">
        <v>2.64</v>
      </c>
      <c r="U9" s="30">
        <f>T9-S9</f>
        <v>0.43999999999999995</v>
      </c>
      <c r="V9" s="2">
        <v>96.57</v>
      </c>
      <c r="W9" s="30">
        <v>136.09</v>
      </c>
      <c r="X9" s="30">
        <f t="shared" si="5"/>
        <v>39.52000000000001</v>
      </c>
      <c r="Y9" s="30">
        <v>5511.37</v>
      </c>
      <c r="Z9" s="39">
        <v>5433.42</v>
      </c>
      <c r="AA9" s="39">
        <f>Z9-Y9</f>
        <v>-77.94999999999982</v>
      </c>
    </row>
    <row r="10" spans="1:27" ht="8.25">
      <c r="A10" s="2" t="s">
        <v>26</v>
      </c>
      <c r="B10" s="2" t="s">
        <v>27</v>
      </c>
      <c r="D10" s="30">
        <v>24696.42</v>
      </c>
      <c r="E10" s="39">
        <v>24445.37</v>
      </c>
      <c r="F10" s="39">
        <f>E10-D10</f>
        <v>-251.04999999999927</v>
      </c>
      <c r="G10" s="30">
        <v>1214.91</v>
      </c>
      <c r="H10" s="30">
        <v>1218.41</v>
      </c>
      <c r="I10" s="30">
        <f t="shared" si="1"/>
        <v>3.5</v>
      </c>
      <c r="J10" s="35">
        <v>22924.13</v>
      </c>
      <c r="K10" s="30">
        <v>22635.28</v>
      </c>
      <c r="L10" s="30">
        <f t="shared" si="2"/>
        <v>-288.8500000000022</v>
      </c>
      <c r="M10" s="30">
        <v>4502.5</v>
      </c>
      <c r="N10" s="30">
        <v>4497.12</v>
      </c>
      <c r="O10" s="30">
        <f t="shared" si="3"/>
        <v>-5.380000000000109</v>
      </c>
      <c r="P10" s="30">
        <v>24648.28</v>
      </c>
      <c r="Q10" s="30">
        <v>24404.19</v>
      </c>
      <c r="R10" s="30">
        <f t="shared" si="4"/>
        <v>-244.09000000000015</v>
      </c>
      <c r="S10" s="30">
        <v>3.9</v>
      </c>
      <c r="T10" s="30">
        <v>4.21</v>
      </c>
      <c r="U10" s="30">
        <f>T10-S10</f>
        <v>0.31000000000000005</v>
      </c>
      <c r="V10" s="2">
        <v>48.14</v>
      </c>
      <c r="W10" s="30">
        <v>41.18</v>
      </c>
      <c r="X10" s="30">
        <f t="shared" si="5"/>
        <v>-6.960000000000001</v>
      </c>
      <c r="Y10" s="30">
        <v>4937.65</v>
      </c>
      <c r="Z10" s="30">
        <v>5162.01</v>
      </c>
      <c r="AA10" s="30">
        <f aca="true" t="shared" si="6" ref="AA10:AA33">Z10-Y10</f>
        <v>224.36000000000058</v>
      </c>
    </row>
    <row r="11" spans="1:27" ht="8.25">
      <c r="A11" s="2" t="s">
        <v>28</v>
      </c>
      <c r="B11" s="41" t="s">
        <v>29</v>
      </c>
      <c r="D11" s="30">
        <v>11806.97</v>
      </c>
      <c r="E11" s="30">
        <v>10613</v>
      </c>
      <c r="F11" s="30">
        <f>E11-D11</f>
        <v>-1193.9699999999993</v>
      </c>
      <c r="G11" s="30">
        <v>831.05</v>
      </c>
      <c r="H11" s="30">
        <v>804.17</v>
      </c>
      <c r="I11" s="30">
        <f t="shared" si="1"/>
        <v>-26.879999999999995</v>
      </c>
      <c r="J11" s="34">
        <v>10531.62</v>
      </c>
      <c r="K11" s="30">
        <v>9340.03</v>
      </c>
      <c r="L11" s="30">
        <f t="shared" si="2"/>
        <v>-1191.5900000000001</v>
      </c>
      <c r="M11" s="30">
        <v>5238.06</v>
      </c>
      <c r="N11" s="30">
        <v>5278.01</v>
      </c>
      <c r="O11" s="30">
        <f t="shared" si="3"/>
        <v>39.94999999999982</v>
      </c>
      <c r="P11" s="30">
        <v>11746.44</v>
      </c>
      <c r="Q11" s="30">
        <v>10582.36</v>
      </c>
      <c r="R11" s="30">
        <f t="shared" si="4"/>
        <v>-1164.08</v>
      </c>
      <c r="S11" s="30">
        <v>3.4</v>
      </c>
      <c r="T11" s="30">
        <v>1.36</v>
      </c>
      <c r="U11" s="30">
        <f>T11-S11</f>
        <v>-2.04</v>
      </c>
      <c r="V11" s="30">
        <v>60.53</v>
      </c>
      <c r="W11" s="30">
        <v>30.64</v>
      </c>
      <c r="X11" s="30">
        <f t="shared" si="5"/>
        <v>-29.89</v>
      </c>
      <c r="Y11" s="30">
        <v>6326.51</v>
      </c>
      <c r="Z11" s="30">
        <v>5689.18</v>
      </c>
      <c r="AA11" s="30">
        <f t="shared" si="6"/>
        <v>-637.3299999999999</v>
      </c>
    </row>
    <row r="12" spans="1:27" ht="8.25">
      <c r="A12" s="2" t="s">
        <v>30</v>
      </c>
      <c r="B12" s="2" t="s">
        <v>31</v>
      </c>
      <c r="D12" s="30">
        <v>9743.28</v>
      </c>
      <c r="E12" s="30">
        <v>9830.22</v>
      </c>
      <c r="F12" s="30">
        <f t="shared" si="0"/>
        <v>86.93999999999869</v>
      </c>
      <c r="G12" s="30">
        <v>413.9</v>
      </c>
      <c r="H12" s="30">
        <v>416.77</v>
      </c>
      <c r="I12" s="30">
        <f t="shared" si="1"/>
        <v>2.8700000000000045</v>
      </c>
      <c r="J12" s="30">
        <v>9085.07</v>
      </c>
      <c r="K12" s="30">
        <v>9167.95</v>
      </c>
      <c r="L12" s="30">
        <f t="shared" si="2"/>
        <v>82.88000000000102</v>
      </c>
      <c r="M12" s="30">
        <v>6094.11</v>
      </c>
      <c r="N12" s="30">
        <v>6153.13</v>
      </c>
      <c r="O12" s="30">
        <f t="shared" si="3"/>
        <v>59.02000000000044</v>
      </c>
      <c r="P12" s="30">
        <v>9734.82</v>
      </c>
      <c r="Q12" s="30">
        <v>9826.54</v>
      </c>
      <c r="R12" s="30">
        <f t="shared" si="4"/>
        <v>91.72000000000116</v>
      </c>
      <c r="S12" s="30">
        <v>0</v>
      </c>
      <c r="T12" s="30">
        <v>1.07</v>
      </c>
      <c r="U12" s="30">
        <f aca="true" t="shared" si="7" ref="U12:U20">T12-S12</f>
        <v>1.07</v>
      </c>
      <c r="V12" s="30">
        <v>8.46</v>
      </c>
      <c r="W12" s="30">
        <v>3.68</v>
      </c>
      <c r="X12" s="30">
        <f t="shared" si="5"/>
        <v>-4.780000000000001</v>
      </c>
      <c r="Y12" s="30">
        <v>5020.06</v>
      </c>
      <c r="Z12" s="30">
        <v>5233.73</v>
      </c>
      <c r="AA12" s="30">
        <f t="shared" si="6"/>
        <v>213.66999999999916</v>
      </c>
    </row>
    <row r="13" spans="1:27" ht="8.25">
      <c r="A13" s="2" t="s">
        <v>32</v>
      </c>
      <c r="B13" s="2" t="s">
        <v>33</v>
      </c>
      <c r="D13" s="30">
        <v>13807.27</v>
      </c>
      <c r="E13" s="30">
        <v>13979.15</v>
      </c>
      <c r="F13" s="30">
        <f t="shared" si="0"/>
        <v>171.8799999999992</v>
      </c>
      <c r="G13" s="30">
        <v>1120.86</v>
      </c>
      <c r="H13" s="30">
        <v>1174.16</v>
      </c>
      <c r="I13" s="30">
        <f t="shared" si="1"/>
        <v>53.30000000000018</v>
      </c>
      <c r="J13" s="30">
        <v>12377.48</v>
      </c>
      <c r="K13" s="30">
        <v>12496.84</v>
      </c>
      <c r="L13" s="30">
        <f t="shared" si="2"/>
        <v>119.36000000000058</v>
      </c>
      <c r="M13" s="30">
        <v>5254.83</v>
      </c>
      <c r="N13" s="30">
        <v>5228.55</v>
      </c>
      <c r="O13" s="30">
        <f t="shared" si="3"/>
        <v>-26.279999999999745</v>
      </c>
      <c r="P13" s="30">
        <v>13766.07</v>
      </c>
      <c r="Q13" s="30">
        <v>13931.58</v>
      </c>
      <c r="R13" s="30">
        <f t="shared" si="4"/>
        <v>165.51000000000022</v>
      </c>
      <c r="S13" s="30">
        <v>1.35</v>
      </c>
      <c r="T13" s="30">
        <v>1.41</v>
      </c>
      <c r="U13" s="30">
        <f t="shared" si="7"/>
        <v>0.05999999999999983</v>
      </c>
      <c r="V13" s="30">
        <v>41.2</v>
      </c>
      <c r="W13" s="30">
        <v>47.57</v>
      </c>
      <c r="X13" s="30">
        <f t="shared" si="5"/>
        <v>6.369999999999997</v>
      </c>
      <c r="Y13" s="30">
        <v>4388.73</v>
      </c>
      <c r="Z13" s="30">
        <v>4459.44</v>
      </c>
      <c r="AA13" s="30">
        <f t="shared" si="6"/>
        <v>70.71000000000004</v>
      </c>
    </row>
    <row r="14" spans="1:27" ht="8.25">
      <c r="A14" s="2" t="s">
        <v>34</v>
      </c>
      <c r="B14" s="2" t="s">
        <v>35</v>
      </c>
      <c r="D14" s="30">
        <v>11588.53</v>
      </c>
      <c r="E14" s="30">
        <v>11500.36</v>
      </c>
      <c r="F14" s="30">
        <f t="shared" si="0"/>
        <v>-88.17000000000007</v>
      </c>
      <c r="G14" s="30">
        <v>334.57</v>
      </c>
      <c r="H14" s="39" t="s">
        <v>76</v>
      </c>
      <c r="I14" s="30">
        <v>3.85</v>
      </c>
      <c r="J14" s="30">
        <v>10947.37</v>
      </c>
      <c r="K14" s="30">
        <v>10861.98</v>
      </c>
      <c r="L14" s="30">
        <f t="shared" si="2"/>
        <v>-85.39000000000124</v>
      </c>
      <c r="M14" s="30">
        <v>6400.01</v>
      </c>
      <c r="N14" s="30">
        <v>6391.84</v>
      </c>
      <c r="O14" s="30">
        <f t="shared" si="3"/>
        <v>-8.170000000000073</v>
      </c>
      <c r="P14" s="30">
        <v>11587.76</v>
      </c>
      <c r="Q14" s="30">
        <v>11499.68</v>
      </c>
      <c r="R14" s="30">
        <f t="shared" si="4"/>
        <v>-88.07999999999993</v>
      </c>
      <c r="S14" s="30">
        <v>0</v>
      </c>
      <c r="T14" s="30">
        <v>0</v>
      </c>
      <c r="U14" s="30">
        <f t="shared" si="7"/>
        <v>0</v>
      </c>
      <c r="V14" s="30">
        <v>0.77</v>
      </c>
      <c r="W14" s="30">
        <v>0.68</v>
      </c>
      <c r="X14" s="30">
        <f t="shared" si="5"/>
        <v>-0.08999999999999997</v>
      </c>
      <c r="Y14" s="30">
        <v>8347.21</v>
      </c>
      <c r="Z14" s="30">
        <v>8321.32</v>
      </c>
      <c r="AA14" s="30">
        <f t="shared" si="6"/>
        <v>-25.889999999999418</v>
      </c>
    </row>
    <row r="15" spans="1:27" ht="8.25">
      <c r="A15" s="2" t="s">
        <v>36</v>
      </c>
      <c r="B15" s="2" t="s">
        <v>37</v>
      </c>
      <c r="D15" s="30">
        <v>13333.76</v>
      </c>
      <c r="E15" s="30">
        <v>13375.57</v>
      </c>
      <c r="F15" s="30">
        <f t="shared" si="0"/>
        <v>41.80999999999949</v>
      </c>
      <c r="G15" s="30">
        <v>0</v>
      </c>
      <c r="H15" s="30">
        <v>0</v>
      </c>
      <c r="I15" s="30">
        <v>0</v>
      </c>
      <c r="J15" s="30">
        <v>12904</v>
      </c>
      <c r="K15" s="30">
        <v>12951.87</v>
      </c>
      <c r="L15" s="30">
        <f t="shared" si="2"/>
        <v>47.8700000000008</v>
      </c>
      <c r="M15" s="30">
        <v>6954.89</v>
      </c>
      <c r="N15" s="30">
        <v>6915.25</v>
      </c>
      <c r="O15" s="30">
        <f t="shared" si="3"/>
        <v>-39.64000000000033</v>
      </c>
      <c r="P15" s="30">
        <v>13328.18</v>
      </c>
      <c r="Q15" s="39">
        <v>13365.54</v>
      </c>
      <c r="R15" s="30">
        <f t="shared" si="4"/>
        <v>37.36000000000058</v>
      </c>
      <c r="S15" s="30">
        <v>0</v>
      </c>
      <c r="T15" s="30">
        <v>0</v>
      </c>
      <c r="U15" s="30">
        <f t="shared" si="7"/>
        <v>0</v>
      </c>
      <c r="V15" s="30">
        <v>5.58</v>
      </c>
      <c r="W15" s="30">
        <v>10.03</v>
      </c>
      <c r="X15" s="30">
        <f t="shared" si="5"/>
        <v>4.449999999999999</v>
      </c>
      <c r="Y15" s="30">
        <v>7054.5</v>
      </c>
      <c r="Z15" s="30">
        <v>7120.35</v>
      </c>
      <c r="AA15" s="30">
        <f t="shared" si="6"/>
        <v>65.85000000000036</v>
      </c>
    </row>
    <row r="16" spans="1:34" ht="11.25">
      <c r="A16" s="2" t="s">
        <v>77</v>
      </c>
      <c r="D16" s="30">
        <v>9355.99</v>
      </c>
      <c r="E16" s="30">
        <v>9549.66</v>
      </c>
      <c r="F16" s="30">
        <f aca="true" t="shared" si="8" ref="F16:F30">E16-D16</f>
        <v>193.67000000000007</v>
      </c>
      <c r="G16" s="30">
        <v>621.78</v>
      </c>
      <c r="H16" s="30">
        <v>634.66</v>
      </c>
      <c r="I16" s="30">
        <f>H16-G16</f>
        <v>12.879999999999995</v>
      </c>
      <c r="J16" s="30">
        <v>8149.45</v>
      </c>
      <c r="K16" s="30">
        <v>8333.58</v>
      </c>
      <c r="L16" s="30">
        <f t="shared" si="2"/>
        <v>184.1300000000001</v>
      </c>
      <c r="M16" s="30">
        <v>3863.84</v>
      </c>
      <c r="N16" s="30">
        <v>3995.45</v>
      </c>
      <c r="O16" s="30">
        <f t="shared" si="3"/>
        <v>131.60999999999967</v>
      </c>
      <c r="P16" s="30">
        <v>9311.69</v>
      </c>
      <c r="Q16" s="30">
        <v>9503.79</v>
      </c>
      <c r="R16" s="30">
        <f aca="true" t="shared" si="9" ref="R16:R29">Q16-P16</f>
        <v>192.10000000000036</v>
      </c>
      <c r="S16" s="30">
        <v>5.24</v>
      </c>
      <c r="T16" s="30">
        <v>5.04</v>
      </c>
      <c r="U16" s="30">
        <f t="shared" si="7"/>
        <v>-0.20000000000000018</v>
      </c>
      <c r="V16" s="30">
        <v>44.3</v>
      </c>
      <c r="W16" s="30">
        <v>45.87</v>
      </c>
      <c r="X16" s="30">
        <f t="shared" si="5"/>
        <v>1.5700000000000003</v>
      </c>
      <c r="Y16" s="30">
        <v>4370.53</v>
      </c>
      <c r="Z16" s="30">
        <v>4589.02</v>
      </c>
      <c r="AA16" s="30">
        <f t="shared" si="6"/>
        <v>218.4900000000007</v>
      </c>
      <c r="AH16" s="42"/>
    </row>
    <row r="17" spans="1:34" ht="11.25">
      <c r="A17" s="2" t="s">
        <v>38</v>
      </c>
      <c r="B17" s="2" t="s">
        <v>39</v>
      </c>
      <c r="D17" s="30">
        <v>13258.41</v>
      </c>
      <c r="E17" s="30">
        <v>13316.95</v>
      </c>
      <c r="F17" s="30">
        <f t="shared" si="8"/>
        <v>58.54000000000087</v>
      </c>
      <c r="G17" s="30">
        <v>563.02</v>
      </c>
      <c r="H17" s="30">
        <v>589.47</v>
      </c>
      <c r="I17" s="30">
        <f>H17-G17</f>
        <v>26.450000000000045</v>
      </c>
      <c r="J17" s="30">
        <v>12266.96</v>
      </c>
      <c r="K17" s="30">
        <v>12268.09</v>
      </c>
      <c r="L17" s="30">
        <f t="shared" si="2"/>
        <v>1.1300000000010186</v>
      </c>
      <c r="M17" s="30">
        <v>5692.93</v>
      </c>
      <c r="N17" s="30">
        <v>5710.73</v>
      </c>
      <c r="O17" s="30">
        <f t="shared" si="3"/>
        <v>17.799999999999272</v>
      </c>
      <c r="P17" s="30">
        <v>13249.1</v>
      </c>
      <c r="Q17" s="30">
        <v>13310.6</v>
      </c>
      <c r="R17" s="30">
        <f t="shared" si="9"/>
        <v>61.5</v>
      </c>
      <c r="S17" s="30">
        <v>2.94</v>
      </c>
      <c r="T17" s="30">
        <v>2.77</v>
      </c>
      <c r="U17" s="30">
        <f t="shared" si="7"/>
        <v>-0.16999999999999993</v>
      </c>
      <c r="V17" s="30">
        <v>9.31</v>
      </c>
      <c r="W17" s="30">
        <v>6.35</v>
      </c>
      <c r="X17" s="30">
        <f t="shared" si="5"/>
        <v>-2.960000000000001</v>
      </c>
      <c r="Y17" s="30">
        <v>506.9</v>
      </c>
      <c r="Z17" s="30">
        <v>539.98</v>
      </c>
      <c r="AA17" s="30">
        <f t="shared" si="6"/>
        <v>33.08000000000004</v>
      </c>
      <c r="AH17" s="42"/>
    </row>
    <row r="18" spans="1:27" ht="8.25">
      <c r="A18" s="2" t="s">
        <v>40</v>
      </c>
      <c r="B18" s="2" t="s">
        <v>41</v>
      </c>
      <c r="D18" s="30">
        <v>13827.97</v>
      </c>
      <c r="E18" s="30">
        <v>13594.62</v>
      </c>
      <c r="F18" s="30">
        <f t="shared" si="8"/>
        <v>-233.34999999999854</v>
      </c>
      <c r="G18" s="30">
        <v>895.7</v>
      </c>
      <c r="H18" s="30">
        <v>809.75</v>
      </c>
      <c r="I18" s="30">
        <f>H18-G18</f>
        <v>-85.95000000000005</v>
      </c>
      <c r="J18" s="30">
        <v>12373.57</v>
      </c>
      <c r="K18" s="30">
        <v>12227.15</v>
      </c>
      <c r="L18" s="30">
        <f t="shared" si="2"/>
        <v>-146.42000000000007</v>
      </c>
      <c r="M18" s="30">
        <v>3429.44</v>
      </c>
      <c r="N18" s="30">
        <v>3480.63</v>
      </c>
      <c r="O18" s="30">
        <f t="shared" si="3"/>
        <v>51.190000000000055</v>
      </c>
      <c r="P18" s="30">
        <v>13798.97</v>
      </c>
      <c r="Q18" s="30">
        <v>13569.7</v>
      </c>
      <c r="R18" s="30">
        <f t="shared" si="9"/>
        <v>-229.26999999999862</v>
      </c>
      <c r="S18" s="30">
        <v>0.9</v>
      </c>
      <c r="T18" s="30">
        <v>1.38</v>
      </c>
      <c r="U18" s="30">
        <f t="shared" si="7"/>
        <v>0.47999999999999987</v>
      </c>
      <c r="V18" s="30">
        <v>29</v>
      </c>
      <c r="W18" s="30">
        <v>24.92</v>
      </c>
      <c r="X18" s="30">
        <f t="shared" si="5"/>
        <v>-4.079999999999998</v>
      </c>
      <c r="Y18" s="30">
        <v>3332.49</v>
      </c>
      <c r="Z18" s="30">
        <v>3097.94</v>
      </c>
      <c r="AA18" s="30">
        <f t="shared" si="6"/>
        <v>-234.54999999999973</v>
      </c>
    </row>
    <row r="19" spans="1:27" ht="8.25">
      <c r="A19" s="2" t="s">
        <v>42</v>
      </c>
      <c r="B19" s="2" t="s">
        <v>43</v>
      </c>
      <c r="D19" s="30">
        <v>19249.97</v>
      </c>
      <c r="E19" s="30">
        <v>19331.8</v>
      </c>
      <c r="F19" s="30">
        <f t="shared" si="8"/>
        <v>81.82999999999811</v>
      </c>
      <c r="G19" s="30">
        <v>466.6</v>
      </c>
      <c r="H19" s="30">
        <v>191</v>
      </c>
      <c r="I19" s="30">
        <f>H19-G20</f>
        <v>-567.9</v>
      </c>
      <c r="J19" s="30">
        <v>18228.17</v>
      </c>
      <c r="K19" s="30">
        <v>18575.36</v>
      </c>
      <c r="L19" s="30">
        <f t="shared" si="2"/>
        <v>347.1900000000023</v>
      </c>
      <c r="M19" s="30">
        <v>9841.19</v>
      </c>
      <c r="N19" s="30">
        <v>10193.11</v>
      </c>
      <c r="O19" s="30">
        <f t="shared" si="3"/>
        <v>351.9200000000001</v>
      </c>
      <c r="P19" s="30">
        <v>19208.67</v>
      </c>
      <c r="Q19" s="30">
        <v>19300.38</v>
      </c>
      <c r="R19" s="30">
        <f t="shared" si="9"/>
        <v>91.71000000000276</v>
      </c>
      <c r="S19" s="30">
        <v>14.8</v>
      </c>
      <c r="T19" s="30">
        <v>9.61</v>
      </c>
      <c r="U19" s="30">
        <f t="shared" si="7"/>
        <v>-5.190000000000001</v>
      </c>
      <c r="V19" s="30">
        <v>41.3</v>
      </c>
      <c r="W19" s="30">
        <v>31.42</v>
      </c>
      <c r="X19" s="30">
        <f t="shared" si="5"/>
        <v>-9.879999999999995</v>
      </c>
      <c r="Y19" s="30">
        <v>13696.8</v>
      </c>
      <c r="Z19" s="30">
        <v>13921.12</v>
      </c>
      <c r="AA19" s="30">
        <f t="shared" si="6"/>
        <v>224.32000000000153</v>
      </c>
    </row>
    <row r="20" spans="1:27" ht="8.25">
      <c r="A20" s="2" t="s">
        <v>44</v>
      </c>
      <c r="B20" s="2" t="s">
        <v>45</v>
      </c>
      <c r="D20" s="30">
        <v>8244.61</v>
      </c>
      <c r="E20" s="30">
        <v>8047.96</v>
      </c>
      <c r="F20" s="30">
        <f t="shared" si="8"/>
        <v>-196.65000000000055</v>
      </c>
      <c r="G20" s="30">
        <v>758.9</v>
      </c>
      <c r="H20" s="30">
        <v>728.82</v>
      </c>
      <c r="I20" s="30">
        <f>H20-G20</f>
        <v>-30.079999999999927</v>
      </c>
      <c r="J20" s="30">
        <v>7091.41</v>
      </c>
      <c r="K20" s="30">
        <v>6823.19</v>
      </c>
      <c r="L20" s="30">
        <f t="shared" si="2"/>
        <v>-268.22000000000025</v>
      </c>
      <c r="M20" s="30">
        <v>2801.68</v>
      </c>
      <c r="N20" s="30">
        <v>2587.29</v>
      </c>
      <c r="O20" s="30">
        <f t="shared" si="3"/>
        <v>-214.38999999999987</v>
      </c>
      <c r="P20" s="30">
        <v>8227.16</v>
      </c>
      <c r="Q20" s="30">
        <v>8034.9</v>
      </c>
      <c r="R20" s="30">
        <f t="shared" si="9"/>
        <v>-192.26000000000022</v>
      </c>
      <c r="S20" s="30">
        <v>6.91</v>
      </c>
      <c r="T20" s="30">
        <v>9.65</v>
      </c>
      <c r="U20" s="30">
        <f t="shared" si="7"/>
        <v>2.74</v>
      </c>
      <c r="V20" s="30">
        <v>17.45</v>
      </c>
      <c r="W20" s="30">
        <v>13.06</v>
      </c>
      <c r="X20" s="30">
        <f t="shared" si="5"/>
        <v>-4.389999999999999</v>
      </c>
      <c r="Y20" s="30">
        <v>2894.88</v>
      </c>
      <c r="Z20" s="30">
        <v>2805.5</v>
      </c>
      <c r="AA20" s="30">
        <f t="shared" si="6"/>
        <v>-89.38000000000011</v>
      </c>
    </row>
    <row r="21" spans="1:27" ht="8.25">
      <c r="A21" s="2" t="s">
        <v>46</v>
      </c>
      <c r="B21" s="2" t="s">
        <v>47</v>
      </c>
      <c r="D21" s="30">
        <v>14568.88</v>
      </c>
      <c r="E21" s="30">
        <v>14945.39</v>
      </c>
      <c r="F21" s="30">
        <f t="shared" si="8"/>
        <v>376.5100000000002</v>
      </c>
      <c r="G21" s="30">
        <v>754.97</v>
      </c>
      <c r="H21" s="30">
        <v>838.97</v>
      </c>
      <c r="I21" s="30">
        <f>H21-G21</f>
        <v>84</v>
      </c>
      <c r="J21" s="30">
        <v>13439.38</v>
      </c>
      <c r="K21" s="30">
        <v>13729.59</v>
      </c>
      <c r="L21" s="30">
        <f t="shared" si="2"/>
        <v>290.21000000000095</v>
      </c>
      <c r="M21" s="30">
        <v>5551.81</v>
      </c>
      <c r="N21" s="30">
        <v>5822.17</v>
      </c>
      <c r="O21" s="30">
        <f t="shared" si="3"/>
        <v>270.3599999999997</v>
      </c>
      <c r="P21" s="30">
        <v>14512.17</v>
      </c>
      <c r="Q21" s="30">
        <v>14904.46</v>
      </c>
      <c r="R21" s="30">
        <f t="shared" si="9"/>
        <v>392.28999999999905</v>
      </c>
      <c r="S21" s="30">
        <v>0</v>
      </c>
      <c r="T21" s="30">
        <v>0.69</v>
      </c>
      <c r="U21" s="30">
        <f>T21-S21</f>
        <v>0.69</v>
      </c>
      <c r="V21" s="30">
        <v>56.71</v>
      </c>
      <c r="W21" s="30">
        <v>40.93</v>
      </c>
      <c r="X21" s="30">
        <f t="shared" si="5"/>
        <v>-15.780000000000001</v>
      </c>
      <c r="Y21" s="30">
        <v>4416.13</v>
      </c>
      <c r="Z21" s="30">
        <v>4711.73</v>
      </c>
      <c r="AA21" s="30">
        <f t="shared" si="6"/>
        <v>295.59999999999945</v>
      </c>
    </row>
    <row r="22" spans="1:27" ht="8.25">
      <c r="A22" s="2" t="s">
        <v>48</v>
      </c>
      <c r="B22" s="2" t="s">
        <v>49</v>
      </c>
      <c r="D22" s="30">
        <v>14882.4</v>
      </c>
      <c r="E22" s="30">
        <v>14913.3</v>
      </c>
      <c r="F22" s="30">
        <f t="shared" si="8"/>
        <v>30.899999999999636</v>
      </c>
      <c r="G22" s="30">
        <v>796.14</v>
      </c>
      <c r="H22" s="30">
        <v>823.39</v>
      </c>
      <c r="I22" s="30">
        <f>H22-G22</f>
        <v>27.25</v>
      </c>
      <c r="J22" s="30">
        <v>13513.74</v>
      </c>
      <c r="K22" s="30">
        <v>13500.41</v>
      </c>
      <c r="L22" s="30">
        <f t="shared" si="2"/>
        <v>-13.329999999999927</v>
      </c>
      <c r="M22" s="30">
        <v>6590.24</v>
      </c>
      <c r="N22" s="30">
        <v>6412.44</v>
      </c>
      <c r="O22" s="30">
        <f t="shared" si="3"/>
        <v>-177.80000000000018</v>
      </c>
      <c r="P22" s="30">
        <v>14868.93</v>
      </c>
      <c r="Q22" s="30">
        <v>14900.41</v>
      </c>
      <c r="R22" s="30">
        <f t="shared" si="9"/>
        <v>31.479999999999563</v>
      </c>
      <c r="S22" s="30">
        <v>0</v>
      </c>
      <c r="T22" s="39" t="s">
        <v>78</v>
      </c>
      <c r="U22" s="30">
        <f>T23-S22</f>
        <v>0.59</v>
      </c>
      <c r="V22" s="30">
        <v>13.47</v>
      </c>
      <c r="W22" s="30">
        <v>12.89</v>
      </c>
      <c r="X22" s="30">
        <f t="shared" si="5"/>
        <v>-0.5800000000000001</v>
      </c>
      <c r="Y22" s="30">
        <v>7182.51</v>
      </c>
      <c r="Z22" s="30">
        <v>7299.65</v>
      </c>
      <c r="AA22" s="30">
        <f t="shared" si="6"/>
        <v>117.13999999999942</v>
      </c>
    </row>
    <row r="23" spans="1:27" ht="8.25">
      <c r="A23" s="2" t="s">
        <v>50</v>
      </c>
      <c r="B23" s="2" t="s">
        <v>51</v>
      </c>
      <c r="D23" s="30">
        <v>8883.59</v>
      </c>
      <c r="E23" s="30">
        <v>8997.37</v>
      </c>
      <c r="F23" s="30">
        <f t="shared" si="8"/>
        <v>113.78000000000065</v>
      </c>
      <c r="G23" s="30">
        <v>728</v>
      </c>
      <c r="H23" s="30">
        <v>689.86</v>
      </c>
      <c r="I23" s="30">
        <f>I22</f>
        <v>27.25</v>
      </c>
      <c r="J23" s="30">
        <v>7543.41</v>
      </c>
      <c r="K23" s="30">
        <v>7685.09</v>
      </c>
      <c r="L23" s="30">
        <f t="shared" si="2"/>
        <v>141.6800000000003</v>
      </c>
      <c r="M23" s="30">
        <v>4421.38</v>
      </c>
      <c r="N23" s="30">
        <v>4531.99</v>
      </c>
      <c r="O23" s="30">
        <f t="shared" si="3"/>
        <v>110.60999999999967</v>
      </c>
      <c r="P23" s="30">
        <v>8811.88</v>
      </c>
      <c r="Q23" s="30">
        <v>8911.45</v>
      </c>
      <c r="R23" s="30">
        <f t="shared" si="9"/>
        <v>99.57000000000153</v>
      </c>
      <c r="S23" s="30">
        <v>0.25</v>
      </c>
      <c r="T23" s="30">
        <v>0.59</v>
      </c>
      <c r="U23" s="30">
        <f>T23-S23</f>
        <v>0.33999999999999997</v>
      </c>
      <c r="V23" s="30">
        <v>71.71</v>
      </c>
      <c r="W23" s="30">
        <v>65.92</v>
      </c>
      <c r="X23" s="30">
        <f t="shared" si="5"/>
        <v>-5.789999999999992</v>
      </c>
      <c r="Y23" s="30">
        <v>5107.95</v>
      </c>
      <c r="Z23" s="30">
        <v>5268.64</v>
      </c>
      <c r="AA23" s="30">
        <f t="shared" si="6"/>
        <v>160.6900000000005</v>
      </c>
    </row>
    <row r="24" spans="1:27" ht="8.25">
      <c r="A24" s="2" t="s">
        <v>52</v>
      </c>
      <c r="B24" s="2" t="s">
        <v>53</v>
      </c>
      <c r="D24" s="30">
        <v>11611.17</v>
      </c>
      <c r="E24" s="30">
        <v>11602.94</v>
      </c>
      <c r="F24" s="30">
        <f t="shared" si="8"/>
        <v>-8.229999999999563</v>
      </c>
      <c r="G24" s="30">
        <v>867.6</v>
      </c>
      <c r="H24" s="30">
        <v>866.8</v>
      </c>
      <c r="I24" s="30">
        <f aca="true" t="shared" si="10" ref="I24:I29">H24-G24</f>
        <v>-0.8000000000000682</v>
      </c>
      <c r="J24" s="30">
        <v>10424.6</v>
      </c>
      <c r="K24" s="30">
        <v>10415.9</v>
      </c>
      <c r="L24" s="30">
        <f t="shared" si="2"/>
        <v>-8.700000000000728</v>
      </c>
      <c r="M24" s="30">
        <v>5408</v>
      </c>
      <c r="N24" s="30">
        <v>5376.34</v>
      </c>
      <c r="O24" s="30">
        <f t="shared" si="3"/>
        <v>-31.659999999999854</v>
      </c>
      <c r="P24" s="30">
        <v>11601.03</v>
      </c>
      <c r="Q24" s="30">
        <v>11595.44</v>
      </c>
      <c r="R24" s="30">
        <f t="shared" si="9"/>
        <v>-5.5900000000001455</v>
      </c>
      <c r="S24" s="30">
        <v>1.1</v>
      </c>
      <c r="T24" s="30">
        <v>1</v>
      </c>
      <c r="U24" s="30">
        <f>T24-S24</f>
        <v>-0.10000000000000009</v>
      </c>
      <c r="V24" s="30">
        <v>10.14</v>
      </c>
      <c r="W24" s="30">
        <v>7.5</v>
      </c>
      <c r="X24" s="30">
        <f t="shared" si="5"/>
        <v>-2.6400000000000006</v>
      </c>
      <c r="Y24" s="30">
        <v>5315.07</v>
      </c>
      <c r="Z24" s="30">
        <v>5591.13</v>
      </c>
      <c r="AA24" s="30">
        <f t="shared" si="6"/>
        <v>276.0600000000004</v>
      </c>
    </row>
    <row r="25" spans="1:27" ht="8.25">
      <c r="A25" s="2" t="s">
        <v>54</v>
      </c>
      <c r="B25" s="2" t="s">
        <v>55</v>
      </c>
      <c r="D25" s="30">
        <v>11503.36</v>
      </c>
      <c r="E25" s="30">
        <v>11795.38</v>
      </c>
      <c r="F25" s="30">
        <f t="shared" si="8"/>
        <v>292.0199999999986</v>
      </c>
      <c r="G25" s="30">
        <v>365.19</v>
      </c>
      <c r="H25" s="30">
        <v>390.18</v>
      </c>
      <c r="I25" s="30">
        <f t="shared" si="10"/>
        <v>24.99000000000001</v>
      </c>
      <c r="J25" s="30">
        <v>10717.28</v>
      </c>
      <c r="K25" s="30">
        <v>11005.93</v>
      </c>
      <c r="L25" s="30">
        <f>K25-J25</f>
        <v>288.64999999999964</v>
      </c>
      <c r="M25" s="30">
        <v>7259.34</v>
      </c>
      <c r="N25" s="30">
        <v>7517.17</v>
      </c>
      <c r="O25" s="30">
        <f t="shared" si="3"/>
        <v>257.8299999999999</v>
      </c>
      <c r="P25" s="30">
        <v>11500.93</v>
      </c>
      <c r="Q25" s="30">
        <v>11793.49</v>
      </c>
      <c r="R25" s="30">
        <f t="shared" si="9"/>
        <v>292.5599999999995</v>
      </c>
      <c r="S25" s="30">
        <v>12.27</v>
      </c>
      <c r="T25" s="30">
        <v>13.87</v>
      </c>
      <c r="U25" s="30">
        <f>T25-S25</f>
        <v>1.5999999999999996</v>
      </c>
      <c r="V25" s="30">
        <v>2.43</v>
      </c>
      <c r="W25" s="30">
        <v>1.89</v>
      </c>
      <c r="X25" s="30">
        <f t="shared" si="5"/>
        <v>-0.5400000000000003</v>
      </c>
      <c r="Y25" s="30">
        <v>7673.23</v>
      </c>
      <c r="Z25" s="30">
        <v>7846.99</v>
      </c>
      <c r="AA25" s="30">
        <f t="shared" si="6"/>
        <v>173.76000000000022</v>
      </c>
    </row>
    <row r="26" spans="1:27" ht="8.25">
      <c r="A26" s="2" t="s">
        <v>56</v>
      </c>
      <c r="B26" s="2" t="s">
        <v>57</v>
      </c>
      <c r="D26" s="30">
        <v>14385.82</v>
      </c>
      <c r="E26" s="30">
        <v>14793.1</v>
      </c>
      <c r="F26" s="30">
        <f t="shared" si="8"/>
        <v>407.28000000000065</v>
      </c>
      <c r="G26" s="30">
        <v>118.8</v>
      </c>
      <c r="H26" s="30">
        <v>140.15</v>
      </c>
      <c r="I26" s="30">
        <f t="shared" si="10"/>
        <v>21.35000000000001</v>
      </c>
      <c r="J26" s="30">
        <v>13898.65</v>
      </c>
      <c r="K26" s="30">
        <v>14273.2</v>
      </c>
      <c r="L26" s="30">
        <f t="shared" si="2"/>
        <v>374.5500000000011</v>
      </c>
      <c r="M26" s="30">
        <v>4929.85</v>
      </c>
      <c r="N26" s="30">
        <v>5014.14</v>
      </c>
      <c r="O26" s="30">
        <f t="shared" si="3"/>
        <v>84.28999999999996</v>
      </c>
      <c r="P26" s="30">
        <v>14348.47</v>
      </c>
      <c r="Q26" s="30">
        <v>14758.56</v>
      </c>
      <c r="R26" s="30">
        <f t="shared" si="9"/>
        <v>410.09000000000015</v>
      </c>
      <c r="S26" s="30">
        <v>0</v>
      </c>
      <c r="T26" s="30">
        <v>0</v>
      </c>
      <c r="U26" s="30">
        <f>T27-S26</f>
        <v>5.34</v>
      </c>
      <c r="V26" s="30">
        <v>37.35</v>
      </c>
      <c r="W26" s="30">
        <v>34.54</v>
      </c>
      <c r="X26" s="30">
        <f t="shared" si="5"/>
        <v>-2.8100000000000023</v>
      </c>
      <c r="Y26" s="30">
        <v>5064.88</v>
      </c>
      <c r="Z26" s="30">
        <v>5326.61</v>
      </c>
      <c r="AA26" s="30">
        <f t="shared" si="6"/>
        <v>261.72999999999956</v>
      </c>
    </row>
    <row r="27" spans="1:27" ht="8.25">
      <c r="A27" s="2" t="s">
        <v>58</v>
      </c>
      <c r="B27" s="2" t="s">
        <v>59</v>
      </c>
      <c r="D27" s="30">
        <v>9961.88</v>
      </c>
      <c r="E27" s="30">
        <v>10034.82</v>
      </c>
      <c r="F27" s="30">
        <f t="shared" si="8"/>
        <v>72.94000000000051</v>
      </c>
      <c r="G27" s="30">
        <v>801.66</v>
      </c>
      <c r="H27" s="30">
        <v>873.93</v>
      </c>
      <c r="I27" s="30">
        <f t="shared" si="10"/>
        <v>72.26999999999998</v>
      </c>
      <c r="J27" s="30">
        <v>8707.46</v>
      </c>
      <c r="K27" s="30">
        <v>8684.8</v>
      </c>
      <c r="L27" s="30">
        <f t="shared" si="2"/>
        <v>-22.659999999999854</v>
      </c>
      <c r="M27" s="30">
        <v>4311.12</v>
      </c>
      <c r="N27" s="30">
        <v>4238.31</v>
      </c>
      <c r="O27" s="30">
        <f t="shared" si="3"/>
        <v>-72.80999999999949</v>
      </c>
      <c r="P27" s="30">
        <v>9924.08</v>
      </c>
      <c r="Q27" s="30">
        <v>10014.49</v>
      </c>
      <c r="R27" s="30">
        <f t="shared" si="9"/>
        <v>90.40999999999985</v>
      </c>
      <c r="S27" s="30">
        <v>13.96</v>
      </c>
      <c r="T27" s="30">
        <v>5.34</v>
      </c>
      <c r="U27" s="30">
        <f>T27-S27</f>
        <v>-8.620000000000001</v>
      </c>
      <c r="V27" s="30">
        <v>37.8</v>
      </c>
      <c r="W27" s="30">
        <v>20.33</v>
      </c>
      <c r="X27" s="30">
        <f t="shared" si="5"/>
        <v>-17.47</v>
      </c>
      <c r="Y27" s="30">
        <v>4305.39</v>
      </c>
      <c r="Z27" s="30">
        <v>4405.9</v>
      </c>
      <c r="AA27" s="30">
        <f t="shared" si="6"/>
        <v>100.50999999999931</v>
      </c>
    </row>
    <row r="28" spans="1:27" ht="8.25">
      <c r="A28" s="2" t="s">
        <v>60</v>
      </c>
      <c r="B28" s="2" t="s">
        <v>61</v>
      </c>
      <c r="D28" s="30">
        <v>10852.61</v>
      </c>
      <c r="E28" s="30">
        <v>11248</v>
      </c>
      <c r="F28" s="30">
        <f t="shared" si="8"/>
        <v>395.3899999999994</v>
      </c>
      <c r="G28" s="30">
        <v>439.55</v>
      </c>
      <c r="H28" s="30">
        <v>454.32</v>
      </c>
      <c r="I28" s="30">
        <f t="shared" si="10"/>
        <v>14.769999999999982</v>
      </c>
      <c r="J28" s="30">
        <v>9779.4</v>
      </c>
      <c r="K28" s="30">
        <v>10125.63</v>
      </c>
      <c r="L28" s="30">
        <f t="shared" si="2"/>
        <v>346.22999999999956</v>
      </c>
      <c r="M28" s="30">
        <v>5826.81</v>
      </c>
      <c r="N28" s="30">
        <v>6056.83</v>
      </c>
      <c r="O28" s="30">
        <f t="shared" si="3"/>
        <v>230.01999999999953</v>
      </c>
      <c r="P28" s="30">
        <v>10817.77</v>
      </c>
      <c r="Q28" s="30">
        <v>11220.96</v>
      </c>
      <c r="R28" s="30">
        <f t="shared" si="9"/>
        <v>403.1899999999987</v>
      </c>
      <c r="S28" s="30">
        <v>1.46</v>
      </c>
      <c r="T28" s="30">
        <v>7.17</v>
      </c>
      <c r="U28" s="30">
        <f>T28-S28</f>
        <v>5.71</v>
      </c>
      <c r="V28" s="30">
        <v>34.84</v>
      </c>
      <c r="W28" s="30">
        <v>27.04</v>
      </c>
      <c r="X28" s="30">
        <f t="shared" si="5"/>
        <v>-7.800000000000004</v>
      </c>
      <c r="Y28" s="30">
        <v>6061.35</v>
      </c>
      <c r="Z28" s="30">
        <v>6388.42</v>
      </c>
      <c r="AA28" s="30">
        <f>Z28-Y28</f>
        <v>327.0699999999997</v>
      </c>
    </row>
    <row r="29" spans="1:27" ht="8.25">
      <c r="A29" s="2" t="s">
        <v>62</v>
      </c>
      <c r="B29" s="2" t="s">
        <v>63</v>
      </c>
      <c r="D29" s="30">
        <v>15364.3</v>
      </c>
      <c r="E29" s="30">
        <v>15405.57</v>
      </c>
      <c r="F29" s="30">
        <f t="shared" si="8"/>
        <v>41.27000000000044</v>
      </c>
      <c r="G29" s="30">
        <v>1429.4</v>
      </c>
      <c r="H29" s="30">
        <v>1448.81</v>
      </c>
      <c r="I29" s="30">
        <f t="shared" si="10"/>
        <v>19.409999999999854</v>
      </c>
      <c r="J29" s="30">
        <v>13081.3</v>
      </c>
      <c r="K29" s="30">
        <v>13088.33</v>
      </c>
      <c r="L29" s="30">
        <f t="shared" si="2"/>
        <v>7.030000000000655</v>
      </c>
      <c r="M29" s="30">
        <v>7377.1</v>
      </c>
      <c r="N29" s="30">
        <v>7490.23</v>
      </c>
      <c r="O29" s="30">
        <f t="shared" si="3"/>
        <v>113.1299999999992</v>
      </c>
      <c r="P29" s="30">
        <v>15305.2</v>
      </c>
      <c r="Q29" s="30">
        <v>15341.41</v>
      </c>
      <c r="R29" s="30">
        <f t="shared" si="9"/>
        <v>36.20999999999913</v>
      </c>
      <c r="S29" s="30">
        <v>0.6</v>
      </c>
      <c r="T29" s="30">
        <v>0.63</v>
      </c>
      <c r="U29" s="30">
        <f>T29-S29</f>
        <v>0.030000000000000027</v>
      </c>
      <c r="V29" s="30">
        <v>59.1</v>
      </c>
      <c r="W29" s="30">
        <v>64.3</v>
      </c>
      <c r="X29" s="30">
        <f t="shared" si="5"/>
        <v>5.199999999999996</v>
      </c>
      <c r="Y29" s="30">
        <v>7462.8</v>
      </c>
      <c r="Z29" s="30">
        <v>7528.65</v>
      </c>
      <c r="AA29" s="30">
        <f t="shared" si="6"/>
        <v>65.84999999999945</v>
      </c>
    </row>
    <row r="30" spans="1:27" ht="8.25">
      <c r="A30" s="2" t="s">
        <v>64</v>
      </c>
      <c r="B30" s="2" t="s">
        <v>65</v>
      </c>
      <c r="D30" s="30">
        <v>8151.86</v>
      </c>
      <c r="E30" s="30">
        <v>8156.39</v>
      </c>
      <c r="F30" s="30">
        <f t="shared" si="8"/>
        <v>4.530000000000655</v>
      </c>
      <c r="G30" s="30">
        <v>708.16</v>
      </c>
      <c r="H30" s="30">
        <v>708.44</v>
      </c>
      <c r="I30" s="30">
        <f>H30-G30</f>
        <v>0.2800000000000864</v>
      </c>
      <c r="J30" s="30">
        <v>7257.96</v>
      </c>
      <c r="K30" s="30">
        <v>7260.92</v>
      </c>
      <c r="L30" s="30">
        <f t="shared" si="2"/>
        <v>2.9600000000000364</v>
      </c>
      <c r="M30" s="30">
        <v>4811.06</v>
      </c>
      <c r="N30" s="30">
        <v>4813.76</v>
      </c>
      <c r="O30" s="30">
        <f t="shared" si="3"/>
        <v>2.699999999999818</v>
      </c>
      <c r="P30" s="30">
        <v>8147.07</v>
      </c>
      <c r="Q30" s="30">
        <v>8150.74</v>
      </c>
      <c r="R30" s="30">
        <f>Q30-P30</f>
        <v>3.6700000000000728</v>
      </c>
      <c r="S30" s="30">
        <v>4.74</v>
      </c>
      <c r="T30" s="30">
        <v>6.15</v>
      </c>
      <c r="U30" s="30">
        <f>T30-S30</f>
        <v>1.4100000000000001</v>
      </c>
      <c r="V30" s="30">
        <v>4.79</v>
      </c>
      <c r="W30" s="30">
        <v>5.65</v>
      </c>
      <c r="X30" s="30">
        <f t="shared" si="5"/>
        <v>0.8600000000000003</v>
      </c>
      <c r="Y30" s="30">
        <v>4178.87</v>
      </c>
      <c r="Z30" s="30">
        <v>4218.31</v>
      </c>
      <c r="AA30" s="30">
        <f t="shared" si="6"/>
        <v>39.44000000000051</v>
      </c>
    </row>
    <row r="31" spans="1:28" ht="8.25">
      <c r="A31" s="2" t="s">
        <v>66</v>
      </c>
      <c r="B31" s="2" t="s">
        <v>67</v>
      </c>
      <c r="D31" s="30">
        <v>12379.19</v>
      </c>
      <c r="E31" s="39">
        <v>12296.28</v>
      </c>
      <c r="F31" s="39">
        <f>E31-D31</f>
        <v>-82.90999999999985</v>
      </c>
      <c r="G31" s="30">
        <v>730.03</v>
      </c>
      <c r="H31" s="30">
        <v>749.01</v>
      </c>
      <c r="I31" s="30">
        <f>H31-G31</f>
        <v>18.980000000000018</v>
      </c>
      <c r="J31" s="30">
        <v>11200.16</v>
      </c>
      <c r="K31" s="30">
        <v>11108.09</v>
      </c>
      <c r="L31" s="30">
        <f t="shared" si="2"/>
        <v>-92.06999999999971</v>
      </c>
      <c r="M31" s="30">
        <v>6567.16</v>
      </c>
      <c r="N31" s="30">
        <v>6500.59</v>
      </c>
      <c r="O31" s="30">
        <f t="shared" si="3"/>
        <v>-66.56999999999971</v>
      </c>
      <c r="P31" s="30">
        <v>12369.34</v>
      </c>
      <c r="Q31" s="30">
        <v>12285.99</v>
      </c>
      <c r="R31" s="30">
        <f>Q31-P31</f>
        <v>-83.35000000000036</v>
      </c>
      <c r="S31" s="30">
        <v>2.23</v>
      </c>
      <c r="T31" s="30">
        <v>2.74</v>
      </c>
      <c r="U31" s="30">
        <v>0.51</v>
      </c>
      <c r="V31" s="30">
        <v>9.85</v>
      </c>
      <c r="W31" s="30">
        <v>10.29</v>
      </c>
      <c r="X31" s="30">
        <f t="shared" si="5"/>
        <v>0.4399999999999995</v>
      </c>
      <c r="Y31" s="30">
        <v>6332.04</v>
      </c>
      <c r="Z31" s="39">
        <v>6263.27</v>
      </c>
      <c r="AA31" s="39">
        <f>Z31-Y31</f>
        <v>-68.76999999999953</v>
      </c>
      <c r="AB31" s="40"/>
    </row>
    <row r="32" spans="1:27" ht="8.25">
      <c r="A32" s="2" t="s">
        <v>68</v>
      </c>
      <c r="B32" s="2" t="s">
        <v>69</v>
      </c>
      <c r="D32" s="30">
        <v>11045.7</v>
      </c>
      <c r="E32" s="30">
        <v>11204</v>
      </c>
      <c r="F32" s="30">
        <f>E32-D32</f>
        <v>158.29999999999927</v>
      </c>
      <c r="G32" s="30">
        <v>0</v>
      </c>
      <c r="H32" s="30">
        <v>0</v>
      </c>
      <c r="I32" s="30">
        <f>H33-G33</f>
        <v>0</v>
      </c>
      <c r="J32" s="30">
        <v>11045.7</v>
      </c>
      <c r="K32" s="30">
        <v>11204</v>
      </c>
      <c r="L32" s="30">
        <f t="shared" si="2"/>
        <v>158.29999999999927</v>
      </c>
      <c r="M32" s="30">
        <v>0</v>
      </c>
      <c r="N32" s="30">
        <v>0</v>
      </c>
      <c r="O32" s="30">
        <f t="shared" si="3"/>
        <v>0</v>
      </c>
      <c r="P32" s="30">
        <v>10992.38</v>
      </c>
      <c r="Q32" s="30">
        <v>11149.63</v>
      </c>
      <c r="R32" s="30">
        <f>Q32-P32</f>
        <v>157.25</v>
      </c>
      <c r="S32" s="30">
        <v>0</v>
      </c>
      <c r="T32" s="39" t="s">
        <v>78</v>
      </c>
      <c r="U32" s="30">
        <f>T33-S32</f>
        <v>0</v>
      </c>
      <c r="V32" s="30">
        <v>53.32</v>
      </c>
      <c r="W32" s="30">
        <v>54.37</v>
      </c>
      <c r="X32" s="30">
        <f t="shared" si="5"/>
        <v>1.0499999999999972</v>
      </c>
      <c r="Y32" s="30">
        <v>4293.03</v>
      </c>
      <c r="Z32" s="30">
        <v>4285.05</v>
      </c>
      <c r="AA32" s="30">
        <f t="shared" si="6"/>
        <v>-7.979999999999563</v>
      </c>
    </row>
    <row r="33" spans="1:27" ht="8.25">
      <c r="A33" s="3" t="s">
        <v>70</v>
      </c>
      <c r="B33" s="3" t="s">
        <v>71</v>
      </c>
      <c r="D33" s="31">
        <v>3327.71</v>
      </c>
      <c r="E33" s="30">
        <v>3349.25</v>
      </c>
      <c r="F33" s="30">
        <f>E33-D33</f>
        <v>21.539999999999964</v>
      </c>
      <c r="G33" s="30">
        <v>0</v>
      </c>
      <c r="H33" s="30">
        <v>0</v>
      </c>
      <c r="I33" s="30">
        <v>0</v>
      </c>
      <c r="J33" s="31">
        <v>3327.71</v>
      </c>
      <c r="K33" s="30">
        <v>3349.25</v>
      </c>
      <c r="L33" s="30">
        <f t="shared" si="2"/>
        <v>21.539999999999964</v>
      </c>
      <c r="M33" s="31">
        <v>238.08</v>
      </c>
      <c r="N33" s="30">
        <v>238.06</v>
      </c>
      <c r="O33" s="30">
        <f t="shared" si="3"/>
        <v>-0.020000000000010232</v>
      </c>
      <c r="P33" s="2">
        <v>3319.33</v>
      </c>
      <c r="Q33" s="30">
        <v>3328.6</v>
      </c>
      <c r="R33" s="30">
        <f>Q33-P35</f>
        <v>3328.6</v>
      </c>
      <c r="S33" s="31">
        <v>0</v>
      </c>
      <c r="T33" s="30">
        <v>0</v>
      </c>
      <c r="U33" s="39" t="s">
        <v>78</v>
      </c>
      <c r="V33" s="31">
        <v>8.38</v>
      </c>
      <c r="W33" s="30">
        <v>20.65</v>
      </c>
      <c r="X33" s="30">
        <f t="shared" si="5"/>
        <v>12.269999999999998</v>
      </c>
      <c r="Y33" s="31">
        <v>33.89</v>
      </c>
      <c r="Z33" s="30">
        <v>55.71</v>
      </c>
      <c r="AA33" s="30">
        <f t="shared" si="6"/>
        <v>21.82</v>
      </c>
    </row>
    <row r="34" spans="1:27" ht="8.25">
      <c r="A34" s="32"/>
      <c r="B34" s="10" t="s">
        <v>72</v>
      </c>
      <c r="C34" s="3"/>
      <c r="D34" s="33">
        <f>330518.28</f>
        <v>330518.28</v>
      </c>
      <c r="E34" s="30">
        <v>331399.53</v>
      </c>
      <c r="F34" s="30">
        <f>SUM(F7:F33)</f>
        <v>881.25</v>
      </c>
      <c r="G34" s="31">
        <v>17765.73</v>
      </c>
      <c r="H34" s="30">
        <v>17774.24</v>
      </c>
      <c r="I34" s="30">
        <f>H34-G34</f>
        <v>8.510000000002037</v>
      </c>
      <c r="J34" s="33">
        <f>300890.35</f>
        <v>300890.35</v>
      </c>
      <c r="K34" s="30">
        <f>301497.27</f>
        <v>301497.27</v>
      </c>
      <c r="L34" s="30">
        <f>K34-J34</f>
        <v>606.9200000000419</v>
      </c>
      <c r="M34" s="33">
        <v>13559.8</v>
      </c>
      <c r="N34" s="30">
        <v>137269.35</v>
      </c>
      <c r="O34" s="30">
        <f>SUM(O7:O33)</f>
        <v>1302.549999999998</v>
      </c>
      <c r="P34" s="2">
        <v>329629.71</v>
      </c>
      <c r="Q34" s="30">
        <v>330541.22</v>
      </c>
      <c r="R34" s="30">
        <f>Q34-P34</f>
        <v>911.5099999999511</v>
      </c>
      <c r="S34" s="33">
        <f>SUM(S7:S33)</f>
        <v>82.46</v>
      </c>
      <c r="T34" s="30">
        <f>SUM(T7:T33)</f>
        <v>82.32</v>
      </c>
      <c r="U34" s="30">
        <f>T34-S34</f>
        <v>-0.14000000000000057</v>
      </c>
      <c r="V34" s="33">
        <v>888.57</v>
      </c>
      <c r="W34" s="30">
        <f>SUM(W7:W38)</f>
        <v>838.4499999999998</v>
      </c>
      <c r="X34" s="39">
        <f>SUM(X7:X33)</f>
        <v>-50.11999999999999</v>
      </c>
      <c r="Y34" s="30">
        <v>143961.06</v>
      </c>
      <c r="Z34" s="30">
        <f>SUM(Z7:Z33)</f>
        <v>146075.94999999998</v>
      </c>
      <c r="AA34" s="30">
        <f>Z34-Y34</f>
        <v>2114.889999999985</v>
      </c>
    </row>
    <row r="35" spans="3:27" ht="8.25">
      <c r="C35" s="10"/>
      <c r="D35" s="30"/>
      <c r="G35" s="33"/>
      <c r="I35" s="30"/>
      <c r="J35" s="30"/>
      <c r="L35" s="30"/>
      <c r="M35" s="33"/>
      <c r="O35" s="30"/>
      <c r="P35" s="31"/>
      <c r="R35" s="30"/>
      <c r="S35" s="30"/>
      <c r="U35" s="30"/>
      <c r="Y35" s="33"/>
      <c r="AA35" s="30"/>
    </row>
    <row r="36" spans="4:27" ht="8.25">
      <c r="D36" s="30"/>
      <c r="G36" s="30"/>
      <c r="I36" s="30"/>
      <c r="J36" s="30"/>
      <c r="L36" s="30"/>
      <c r="M36" s="33"/>
      <c r="O36" s="30"/>
      <c r="P36" s="33"/>
      <c r="R36" s="30"/>
      <c r="S36" s="30"/>
      <c r="U36" s="30"/>
      <c r="V36" s="30"/>
      <c r="X36" s="30"/>
      <c r="Y36" s="30"/>
      <c r="AA36" s="30"/>
    </row>
    <row r="37" spans="4:27" ht="8.25">
      <c r="D37" s="30"/>
      <c r="E37" s="30"/>
      <c r="F37" s="30"/>
      <c r="G37" s="30"/>
      <c r="J37" s="30"/>
      <c r="L37" s="30"/>
      <c r="M37" s="30"/>
      <c r="P37" s="33"/>
      <c r="Q37" s="30"/>
      <c r="R37" s="30"/>
      <c r="S37" s="30"/>
      <c r="U37" s="30"/>
      <c r="V37" s="30"/>
      <c r="X37" s="30"/>
      <c r="Y37" s="30"/>
      <c r="AA37" s="30"/>
    </row>
    <row r="38" spans="4:27" ht="8.25">
      <c r="D38" s="30"/>
      <c r="E38" s="30"/>
      <c r="F38" s="30"/>
      <c r="G38" s="30"/>
      <c r="H38" s="30"/>
      <c r="I38" s="30"/>
      <c r="J38" s="30"/>
      <c r="L38" s="30"/>
      <c r="N38" s="30"/>
      <c r="O38" s="30"/>
      <c r="P38" s="33"/>
      <c r="Q38" s="30"/>
      <c r="R38" s="30"/>
      <c r="U38" s="30"/>
      <c r="V38" s="30"/>
      <c r="X38" s="30"/>
      <c r="Y38" s="30"/>
      <c r="AA38" s="30"/>
    </row>
    <row r="39" spans="5:27" ht="8.25">
      <c r="E39" s="30"/>
      <c r="F39" s="30"/>
      <c r="H39" s="30"/>
      <c r="I39" s="30"/>
      <c r="K39" s="30"/>
      <c r="L39" s="30"/>
      <c r="N39" s="30"/>
      <c r="O39" s="30"/>
      <c r="P39" s="33"/>
      <c r="Q39" s="30"/>
      <c r="R39" s="30"/>
      <c r="U39" s="30"/>
      <c r="X39" s="30"/>
      <c r="Y39" s="30"/>
      <c r="AA39" s="30"/>
    </row>
    <row r="40" spans="5:27" ht="8.25">
      <c r="E40" s="30"/>
      <c r="F40" s="30"/>
      <c r="H40" s="30"/>
      <c r="I40" s="30"/>
      <c r="K40" s="30"/>
      <c r="L40" s="30"/>
      <c r="N40" s="30"/>
      <c r="O40" s="30"/>
      <c r="P40" s="33"/>
      <c r="Q40" s="30"/>
      <c r="R40" s="30"/>
      <c r="U40" s="30"/>
      <c r="W40" s="30"/>
      <c r="X40" s="30"/>
      <c r="Y40" s="30"/>
      <c r="AA40" s="30"/>
    </row>
    <row r="41" spans="5:27" ht="8.25">
      <c r="E41" s="30"/>
      <c r="F41" s="30"/>
      <c r="I41" s="30"/>
      <c r="L41" s="30"/>
      <c r="O41" s="30"/>
      <c r="P41" s="33"/>
      <c r="Q41" s="30"/>
      <c r="R41" s="30"/>
      <c r="X41" s="30"/>
      <c r="Y41" s="30"/>
      <c r="AA41" s="30"/>
    </row>
    <row r="42" spans="6:24" ht="8.25">
      <c r="F42" s="30"/>
      <c r="L42" s="30"/>
      <c r="O42" s="30"/>
      <c r="X42" s="30"/>
    </row>
    <row r="43" spans="6:18" ht="8.25">
      <c r="F43" s="30"/>
      <c r="L43" s="30"/>
      <c r="O43" s="30"/>
      <c r="R43" s="30"/>
    </row>
    <row r="44" spans="6:18" ht="8.25">
      <c r="F44" s="30"/>
      <c r="L44" s="30"/>
      <c r="O44" s="30"/>
      <c r="R44" s="30"/>
    </row>
    <row r="45" spans="6:18" ht="8.25">
      <c r="F45" s="30"/>
      <c r="O45" s="30"/>
      <c r="R45" s="30"/>
    </row>
    <row r="46" spans="6:18" ht="8.25">
      <c r="F46" s="30"/>
      <c r="L46" s="30"/>
      <c r="O46" s="30"/>
      <c r="R46" s="30"/>
    </row>
    <row r="47" spans="12:18" ht="8.25">
      <c r="L47" s="30"/>
      <c r="O47" s="30"/>
      <c r="R47" s="30"/>
    </row>
    <row r="48" spans="12:18" ht="8.25">
      <c r="L48" s="30"/>
      <c r="O48" s="30"/>
      <c r="R48" s="30"/>
    </row>
    <row r="49" spans="12:18" ht="8.25">
      <c r="L49" s="30"/>
      <c r="O49" s="30"/>
      <c r="R49" s="30"/>
    </row>
    <row r="50" spans="12:18" ht="8.25">
      <c r="L50" s="30"/>
      <c r="O50" s="30"/>
      <c r="R50" s="30"/>
    </row>
    <row r="51" spans="12:18" ht="8.25">
      <c r="L51" s="30"/>
      <c r="O51" s="30"/>
      <c r="R51" s="30"/>
    </row>
    <row r="52" spans="12:18" ht="8.25">
      <c r="L52" s="30"/>
      <c r="O52" s="30"/>
      <c r="R52" s="30"/>
    </row>
    <row r="53" spans="12:18" ht="8.25">
      <c r="L53" s="30"/>
      <c r="O53" s="30"/>
      <c r="R53" s="30"/>
    </row>
    <row r="54" spans="12:18" ht="8.25">
      <c r="L54" s="30"/>
      <c r="O54" s="30"/>
      <c r="R54" s="30"/>
    </row>
    <row r="55" spans="12:18" ht="8.25">
      <c r="L55" s="30"/>
      <c r="O55" s="30"/>
      <c r="R55" s="30"/>
    </row>
    <row r="56" spans="12:18" ht="8.25">
      <c r="L56" s="30"/>
      <c r="O56" s="30"/>
      <c r="R56" s="30"/>
    </row>
    <row r="57" spans="15:18" ht="8.25">
      <c r="O57" s="30"/>
      <c r="R57" s="30"/>
    </row>
    <row r="58" spans="15:18" ht="8.25">
      <c r="O58" s="30"/>
      <c r="R58" s="30"/>
    </row>
    <row r="59" spans="15:18" ht="8.25">
      <c r="O59" s="30"/>
      <c r="R59" s="30"/>
    </row>
    <row r="60" spans="15:18" ht="8.25">
      <c r="O60" s="30"/>
      <c r="R60" s="30"/>
    </row>
    <row r="61" spans="15:18" ht="8.25">
      <c r="O61" s="30"/>
      <c r="R61" s="30"/>
    </row>
    <row r="62" spans="15:18" ht="8.25">
      <c r="O62" s="30"/>
      <c r="R62" s="30"/>
    </row>
    <row r="63" spans="15:18" ht="8.25">
      <c r="O63" s="30"/>
      <c r="R63" s="30"/>
    </row>
    <row r="64" spans="15:18" ht="8.25">
      <c r="O64" s="30"/>
      <c r="R64" s="30"/>
    </row>
    <row r="65" spans="15:18" ht="8.25">
      <c r="O65" s="30"/>
      <c r="R65" s="30"/>
    </row>
    <row r="66" spans="15:18" ht="8.25">
      <c r="O66" s="30"/>
      <c r="R66" s="30"/>
    </row>
    <row r="67" spans="15:18" ht="8.25">
      <c r="O67" s="30"/>
      <c r="R67" s="30"/>
    </row>
    <row r="68" spans="15:18" ht="8.25">
      <c r="O68" s="30"/>
      <c r="R68" s="30"/>
    </row>
    <row r="69" spans="15:18" ht="8.25">
      <c r="O69" s="30"/>
      <c r="R69" s="30"/>
    </row>
    <row r="70" spans="15:18" ht="8.25">
      <c r="O70" s="30"/>
      <c r="R70" s="30"/>
    </row>
    <row r="71" spans="15:18" ht="8.25">
      <c r="O71" s="30"/>
      <c r="R71" s="30"/>
    </row>
    <row r="72" spans="15:18" ht="8.25">
      <c r="O72" s="30"/>
      <c r="R72" s="30"/>
    </row>
    <row r="73" spans="15:18" ht="8.25">
      <c r="O73" s="30"/>
      <c r="R73" s="30"/>
    </row>
    <row r="74" spans="15:18" ht="8.25">
      <c r="O74" s="30"/>
      <c r="R74" s="30"/>
    </row>
    <row r="75" spans="15:18" ht="8.25">
      <c r="O75" s="30"/>
      <c r="R75" s="30"/>
    </row>
    <row r="76" spans="15:18" ht="8.25">
      <c r="O76" s="30"/>
      <c r="R76" s="30"/>
    </row>
    <row r="77" spans="15:18" ht="8.25">
      <c r="O77" s="30"/>
      <c r="R77" s="30"/>
    </row>
    <row r="78" spans="15:18" ht="8.25">
      <c r="O78" s="30"/>
      <c r="R78" s="30"/>
    </row>
    <row r="79" spans="15:18" ht="8.25">
      <c r="O79" s="30"/>
      <c r="R79" s="30"/>
    </row>
    <row r="80" spans="15:18" ht="8.25">
      <c r="O80" s="30"/>
      <c r="R80" s="30"/>
    </row>
    <row r="81" spans="15:18" ht="8.25">
      <c r="O81" s="30"/>
      <c r="R81" s="30"/>
    </row>
    <row r="82" spans="15:18" ht="8.25">
      <c r="O82" s="30"/>
      <c r="R82" s="30"/>
    </row>
    <row r="83" spans="15:18" ht="8.25">
      <c r="O83" s="30"/>
      <c r="R83" s="30"/>
    </row>
    <row r="84" spans="15:18" ht="8.25">
      <c r="O84" s="30"/>
      <c r="R84" s="30"/>
    </row>
    <row r="85" spans="15:18" ht="8.25">
      <c r="O85" s="30"/>
      <c r="R85" s="30"/>
    </row>
    <row r="86" spans="15:18" ht="8.25">
      <c r="O86" s="30"/>
      <c r="R86" s="30"/>
    </row>
    <row r="87" spans="15:18" ht="8.25">
      <c r="O87" s="30"/>
      <c r="R87" s="30"/>
    </row>
    <row r="88" spans="15:18" ht="8.25">
      <c r="O88" s="30"/>
      <c r="R88" s="30"/>
    </row>
    <row r="89" spans="15:18" ht="8.25">
      <c r="O89" s="30"/>
      <c r="R89" s="30"/>
    </row>
    <row r="90" spans="15:18" ht="8.25">
      <c r="O90" s="30"/>
      <c r="R90" s="30"/>
    </row>
    <row r="91" spans="15:18" ht="8.25">
      <c r="O91" s="30"/>
      <c r="R91" s="30"/>
    </row>
    <row r="92" spans="15:18" ht="8.25">
      <c r="O92" s="30"/>
      <c r="R92" s="30"/>
    </row>
    <row r="93" spans="15:18" ht="8.25">
      <c r="O93" s="30"/>
      <c r="R93" s="30"/>
    </row>
    <row r="94" spans="15:18" ht="8.25">
      <c r="O94" s="30"/>
      <c r="R94" s="30"/>
    </row>
    <row r="95" spans="15:18" ht="8.25">
      <c r="O95" s="30"/>
      <c r="R95" s="30"/>
    </row>
    <row r="96" spans="15:18" ht="8.25">
      <c r="O96" s="30"/>
      <c r="R96" s="30"/>
    </row>
    <row r="97" spans="15:18" ht="8.25">
      <c r="O97" s="30"/>
      <c r="R97" s="30"/>
    </row>
    <row r="98" spans="15:18" ht="8.25">
      <c r="O98" s="30"/>
      <c r="R98" s="30"/>
    </row>
    <row r="99" spans="15:18" ht="8.25">
      <c r="O99" s="30"/>
      <c r="R99" s="30"/>
    </row>
    <row r="100" spans="15:18" ht="8.25">
      <c r="O100" s="30"/>
      <c r="R100" s="30"/>
    </row>
    <row r="101" spans="15:18" ht="8.25">
      <c r="O101" s="30"/>
      <c r="R101" s="30"/>
    </row>
    <row r="102" spans="15:18" ht="8.25">
      <c r="O102" s="30"/>
      <c r="R102" s="30"/>
    </row>
    <row r="103" spans="15:18" ht="8.25">
      <c r="O103" s="30"/>
      <c r="R103" s="30"/>
    </row>
    <row r="104" spans="15:18" ht="8.25">
      <c r="O104" s="30"/>
      <c r="R104" s="30"/>
    </row>
    <row r="105" spans="15:18" ht="8.25">
      <c r="O105" s="30"/>
      <c r="R105" s="30"/>
    </row>
    <row r="106" spans="15:18" ht="8.25">
      <c r="O106" s="30"/>
      <c r="R106" s="30"/>
    </row>
    <row r="107" spans="15:18" ht="8.25">
      <c r="O107" s="30"/>
      <c r="R107" s="30"/>
    </row>
    <row r="108" spans="15:18" ht="8.25">
      <c r="O108" s="30"/>
      <c r="R108" s="30"/>
    </row>
    <row r="109" spans="15:18" ht="8.25">
      <c r="O109" s="30"/>
      <c r="R109" s="30"/>
    </row>
    <row r="110" spans="15:18" ht="8.25">
      <c r="O110" s="30"/>
      <c r="R110" s="30"/>
    </row>
    <row r="111" spans="15:18" ht="8.25">
      <c r="O111" s="30"/>
      <c r="R111" s="30"/>
    </row>
    <row r="112" spans="15:18" ht="8.25">
      <c r="O112" s="30"/>
      <c r="R112" s="30"/>
    </row>
    <row r="113" spans="15:18" ht="8.25">
      <c r="O113" s="30"/>
      <c r="R113" s="30"/>
    </row>
    <row r="114" spans="15:18" ht="8.25">
      <c r="O114" s="30"/>
      <c r="R114" s="30"/>
    </row>
    <row r="115" spans="15:18" ht="8.25">
      <c r="O115" s="30"/>
      <c r="R115" s="30"/>
    </row>
    <row r="116" spans="15:18" ht="8.25">
      <c r="O116" s="30"/>
      <c r="R116" s="30"/>
    </row>
    <row r="117" spans="15:18" ht="8.25">
      <c r="O117" s="30"/>
      <c r="R117" s="30"/>
    </row>
    <row r="118" spans="15:18" ht="8.25">
      <c r="O118" s="30"/>
      <c r="R118" s="30"/>
    </row>
    <row r="119" spans="15:18" ht="8.25">
      <c r="O119" s="30"/>
      <c r="R119" s="30"/>
    </row>
    <row r="120" spans="15:18" ht="8.25">
      <c r="O120" s="30"/>
      <c r="R120" s="30"/>
    </row>
    <row r="121" spans="15:18" ht="8.25">
      <c r="O121" s="30"/>
      <c r="R121" s="30"/>
    </row>
    <row r="122" spans="15:18" ht="8.25">
      <c r="O122" s="30"/>
      <c r="R122" s="30"/>
    </row>
    <row r="123" spans="15:18" ht="8.25">
      <c r="O123" s="30"/>
      <c r="R123" s="30"/>
    </row>
    <row r="124" ht="8.25">
      <c r="O124" s="30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NO NAME</cp:lastModifiedBy>
  <cp:lastPrinted>2000-08-02T07:40:37Z</cp:lastPrinted>
  <dcterms:created xsi:type="dcterms:W3CDTF">1999-05-28T05:38:07Z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